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bookViews>
    <workbookView xWindow="2025" yWindow="1290" windowWidth="15045" windowHeight="10125" activeTab="1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MISC!$A$23:$G$26</definedName>
    <definedName name="_xlnm.Print_Area" localSheetId="3">Commercial!$A$1:$I$24</definedName>
  </definedNames>
  <calcPr calcId="162913"/>
</workbook>
</file>

<file path=xl/calcChain.xml><?xml version="1.0" encoding="utf-8"?>
<calcChain xmlns="http://schemas.openxmlformats.org/spreadsheetml/2006/main">
  <c r="XFD22" i="5" l="1"/>
  <c r="D31" i="6" l="1"/>
  <c r="D30" i="6"/>
  <c r="D29" i="6"/>
  <c r="D28" i="6"/>
  <c r="D27" i="6"/>
  <c r="D26" i="6"/>
  <c r="D25" i="6"/>
  <c r="D24" i="6"/>
  <c r="D23" i="6"/>
  <c r="D22" i="6"/>
  <c r="D21" i="6"/>
  <c r="D20" i="6"/>
  <c r="B23" i="6" l="1"/>
  <c r="B31" i="6"/>
  <c r="B30" i="6"/>
  <c r="B29" i="6"/>
  <c r="B28" i="6"/>
  <c r="B27" i="6"/>
  <c r="B26" i="6"/>
  <c r="B25" i="6"/>
  <c r="B24" i="6"/>
  <c r="B22" i="6"/>
  <c r="B21" i="6"/>
  <c r="B20" i="6"/>
  <c r="XFD21" i="5" l="1"/>
  <c r="F24" i="2" l="1"/>
  <c r="G24" i="2"/>
  <c r="H24" i="2"/>
  <c r="I24" i="2"/>
  <c r="XFD16" i="5" l="1"/>
  <c r="XFD20" i="5"/>
  <c r="XFD17" i="5" l="1"/>
  <c r="XFD15" i="5"/>
  <c r="XFD18" i="5"/>
  <c r="XFD19" i="5"/>
  <c r="C32" i="6" l="1"/>
  <c r="L188" i="1" l="1"/>
  <c r="K188" i="1"/>
  <c r="J188" i="1"/>
  <c r="I188" i="1"/>
  <c r="L106" i="1" l="1"/>
  <c r="K106" i="1"/>
  <c r="J106" i="1"/>
  <c r="I32" i="6" l="1"/>
  <c r="D16" i="6" l="1"/>
  <c r="F40" i="5"/>
  <c r="H32" i="6" l="1"/>
  <c r="H16" i="6"/>
  <c r="C16" i="6" l="1"/>
  <c r="B32" i="6" l="1"/>
  <c r="F12" i="5" l="1"/>
  <c r="H12" i="5" l="1"/>
  <c r="I106" i="1" l="1"/>
  <c r="L122" i="1" l="1"/>
  <c r="K122" i="1"/>
  <c r="J122" i="1"/>
  <c r="I122" i="1"/>
  <c r="I117" i="1" l="1"/>
  <c r="J117" i="1"/>
  <c r="K117" i="1"/>
  <c r="L117" i="1"/>
  <c r="L111" i="1" l="1"/>
  <c r="K111" i="1" l="1"/>
  <c r="J111" i="1"/>
  <c r="I111" i="1"/>
  <c r="L127" i="1" l="1"/>
  <c r="K127" i="1"/>
  <c r="J127" i="1"/>
  <c r="I127" i="1"/>
  <c r="J112" i="1" l="1"/>
  <c r="I112" i="1" l="1"/>
  <c r="K112" i="1"/>
  <c r="G16" i="6" l="1"/>
  <c r="F23" i="5" l="1"/>
  <c r="F9" i="2" l="1"/>
  <c r="G9" i="2"/>
  <c r="H9" i="2"/>
  <c r="I9" i="2"/>
  <c r="G32" i="6" l="1"/>
  <c r="I16" i="6"/>
  <c r="F112" i="5" l="1"/>
  <c r="XEV795" i="5" l="1"/>
  <c r="XFD779" i="5"/>
  <c r="XFD824" i="5"/>
  <c r="XFD810" i="5"/>
  <c r="XFD811" i="5" l="1"/>
  <c r="XFD778" i="5"/>
  <c r="XEV799" i="5"/>
  <c r="XEV800" i="5"/>
  <c r="XFD823" i="5"/>
  <c r="XEV829" i="5"/>
  <c r="D32" i="6" l="1"/>
  <c r="J9" i="3" l="1"/>
  <c r="H9" i="3" l="1"/>
  <c r="I9" i="3"/>
  <c r="L112" i="1"/>
  <c r="B16" i="6"/>
</calcChain>
</file>

<file path=xl/sharedStrings.xml><?xml version="1.0" encoding="utf-8"?>
<sst xmlns="http://schemas.openxmlformats.org/spreadsheetml/2006/main" count="1344" uniqueCount="847">
  <si>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</si>
  <si>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</si>
  <si>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</si>
  <si>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</si>
  <si>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</si>
  <si>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</si>
  <si>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</si>
  <si>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</si>
  <si>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</si>
  <si>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</si>
  <si>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</si>
  <si>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</si>
  <si>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</si>
  <si>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</si>
  <si>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</si>
  <si>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</si>
  <si>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</si>
  <si>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</si>
  <si>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</si>
  <si>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</si>
  <si>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</si>
  <si>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</si>
  <si>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</si>
  <si>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</si>
  <si>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</si>
  <si>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</si>
  <si>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</si>
  <si>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</si>
  <si>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</si>
  <si>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</si>
  <si>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</si>
  <si>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</si>
  <si>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</si>
  <si>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</si>
  <si>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</si>
  <si>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</si>
  <si>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</si>
  <si>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</si>
  <si>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</si>
  <si>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</si>
  <si>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</si>
  <si>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</si>
  <si>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</si>
  <si>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</si>
  <si>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</si>
  <si>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</si>
  <si>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</si>
  <si>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</si>
  <si>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</si>
  <si>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</si>
  <si>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</si>
  <si>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</si>
  <si>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</si>
  <si>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</si>
  <si>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FEBRUARY 2022</t>
  </si>
  <si>
    <t>FEBRUARY 2021</t>
  </si>
  <si>
    <t>JANUARY - FEBRUARY  2021</t>
  </si>
  <si>
    <t>JANUARY - FEBRUARY 2022</t>
  </si>
  <si>
    <t>22-0230</t>
  </si>
  <si>
    <t>1961 Chief St</t>
  </si>
  <si>
    <t>Pleasant Hill</t>
  </si>
  <si>
    <t>Stylecraft Builders</t>
  </si>
  <si>
    <t>22-0279</t>
  </si>
  <si>
    <t>3804 Caleb Ct</t>
  </si>
  <si>
    <t>Woodville Acres</t>
  </si>
  <si>
    <t>Daybreak Solar</t>
  </si>
  <si>
    <t>22-0203</t>
  </si>
  <si>
    <t>920 Clear Leaf Dr #180</t>
  </si>
  <si>
    <t>Oakwood MHP</t>
  </si>
  <si>
    <t xml:space="preserve">Clayton Homes </t>
  </si>
  <si>
    <t>22-0202</t>
  </si>
  <si>
    <t>920 Clear Leaf Dr #347</t>
  </si>
  <si>
    <t>21-2247</t>
  </si>
  <si>
    <t>3113 Brady Ct</t>
  </si>
  <si>
    <t>Prince Irrigation</t>
  </si>
  <si>
    <t>21-4272</t>
  </si>
  <si>
    <t xml:space="preserve">2012 Kathryn Dr </t>
  </si>
  <si>
    <t>22-0199</t>
  </si>
  <si>
    <t>920 Clear Leaf Dr #333</t>
  </si>
  <si>
    <t>22-201</t>
  </si>
  <si>
    <t>920 Clear Leaf Dr #61</t>
  </si>
  <si>
    <t>21-5021</t>
  </si>
  <si>
    <t xml:space="preserve">405 N Baylor Ave </t>
  </si>
  <si>
    <t xml:space="preserve">Bryan Original Townsite </t>
  </si>
  <si>
    <t>Israel Galvan</t>
  </si>
  <si>
    <t>22-0380</t>
  </si>
  <si>
    <t>1208 E 26th St</t>
  </si>
  <si>
    <t xml:space="preserve">Bakers Forest Field </t>
  </si>
  <si>
    <t xml:space="preserve">Masonry Express and Remodeling </t>
  </si>
  <si>
    <t>21-0836</t>
  </si>
  <si>
    <t xml:space="preserve">2124 Mountain Wind Lp </t>
  </si>
  <si>
    <t>21-0835</t>
  </si>
  <si>
    <t xml:space="preserve">2122 Mountain Wind Lp </t>
  </si>
  <si>
    <t>22-0373</t>
  </si>
  <si>
    <t xml:space="preserve">1202 Bristol St </t>
  </si>
  <si>
    <t xml:space="preserve">Windover </t>
  </si>
  <si>
    <t xml:space="preserve">Americas Choice Roofing </t>
  </si>
  <si>
    <t>21-1493</t>
  </si>
  <si>
    <t>5220 Montague Loop</t>
  </si>
  <si>
    <t>21-1292</t>
  </si>
  <si>
    <t>5204 Montague Loop</t>
  </si>
  <si>
    <t>21-1494</t>
  </si>
  <si>
    <t>5240 Montague Loop</t>
  </si>
  <si>
    <t xml:space="preserve">Tex-Rain Outdoor Solutions </t>
  </si>
  <si>
    <t>22-0088</t>
  </si>
  <si>
    <t>411 Tatum St</t>
  </si>
  <si>
    <t>Fannin</t>
  </si>
  <si>
    <t xml:space="preserve">Texas Solar </t>
  </si>
  <si>
    <t>21-5321</t>
  </si>
  <si>
    <t>700 Crenshaw St</t>
  </si>
  <si>
    <t xml:space="preserve">J W Fuller </t>
  </si>
  <si>
    <t xml:space="preserve">Titan Solar Power </t>
  </si>
  <si>
    <t>21-2994</t>
  </si>
  <si>
    <t>5103 Inverness Dr</t>
  </si>
  <si>
    <t xml:space="preserve">Castillo Lawn Irrigation </t>
  </si>
  <si>
    <t>21-2769</t>
  </si>
  <si>
    <t xml:space="preserve">5302 Hedley Pl </t>
  </si>
  <si>
    <t>21-2847</t>
  </si>
  <si>
    <t>4702 Las Casitas Way</t>
  </si>
  <si>
    <t xml:space="preserve">Texsun Design and Irrigation </t>
  </si>
  <si>
    <t>21-2848</t>
  </si>
  <si>
    <t>4700 Las Casitas Way</t>
  </si>
  <si>
    <t>21-0962</t>
  </si>
  <si>
    <t xml:space="preserve">5752 Paseo Pl </t>
  </si>
  <si>
    <t>22-0249</t>
  </si>
  <si>
    <t>2707 Carter Creek Pkwy</t>
  </si>
  <si>
    <t xml:space="preserve">Culpepper Manor </t>
  </si>
  <si>
    <t xml:space="preserve">Texas Star Propane Services Inc </t>
  </si>
  <si>
    <t>22-0299</t>
  </si>
  <si>
    <t xml:space="preserve">4103 Hennepin Ct </t>
  </si>
  <si>
    <t xml:space="preserve">Oakmont </t>
  </si>
  <si>
    <t>2B</t>
  </si>
  <si>
    <t xml:space="preserve">Pitman Custom Homes </t>
  </si>
  <si>
    <t>22-0330</t>
  </si>
  <si>
    <t xml:space="preserve">2052 Chief St </t>
  </si>
  <si>
    <t xml:space="preserve">D R Horton Homes </t>
  </si>
  <si>
    <t>22-0329</t>
  </si>
  <si>
    <t xml:space="preserve">2054 Chief St </t>
  </si>
  <si>
    <t>22-0331</t>
  </si>
  <si>
    <t xml:space="preserve">2056 Chief St </t>
  </si>
  <si>
    <t>22-0245</t>
  </si>
  <si>
    <t>3113 Tarleton Ct</t>
  </si>
  <si>
    <t>Rudder Pointe</t>
  </si>
  <si>
    <t xml:space="preserve">Ranger Homebuilders </t>
  </si>
  <si>
    <t>22-0243</t>
  </si>
  <si>
    <t xml:space="preserve">3120 Brady Ct </t>
  </si>
  <si>
    <t>22-0241</t>
  </si>
  <si>
    <t>3108 Tarleton Ct</t>
  </si>
  <si>
    <t>22-0244</t>
  </si>
  <si>
    <t xml:space="preserve">3116 Brady Ct </t>
  </si>
  <si>
    <t>22-0240</t>
  </si>
  <si>
    <t xml:space="preserve">3148 Tarleton Ct </t>
  </si>
  <si>
    <t>22-0242</t>
  </si>
  <si>
    <t>22-0225</t>
  </si>
  <si>
    <t>4330 Fox River Ln</t>
  </si>
  <si>
    <t xml:space="preserve">Magruder Homes </t>
  </si>
  <si>
    <t>22-0229</t>
  </si>
  <si>
    <t xml:space="preserve">4211 Tuscany Ct </t>
  </si>
  <si>
    <t>Miramont</t>
  </si>
  <si>
    <t xml:space="preserve">Fierce Custom Homes </t>
  </si>
  <si>
    <t>22-0146</t>
  </si>
  <si>
    <t xml:space="preserve">3621 Dawn Ct </t>
  </si>
  <si>
    <t xml:space="preserve">Tiffany Park </t>
  </si>
  <si>
    <t xml:space="preserve">Ambit Homes </t>
  </si>
  <si>
    <t>22-0235</t>
  </si>
  <si>
    <t>3512 Wildwood Ct</t>
  </si>
  <si>
    <t xml:space="preserve">Greenbrier </t>
  </si>
  <si>
    <t xml:space="preserve">RNL Homebuilders LLC </t>
  </si>
  <si>
    <t>22-0248</t>
  </si>
  <si>
    <t>4145 Vintage Estates Ct</t>
  </si>
  <si>
    <t xml:space="preserve">Vintage Estates </t>
  </si>
  <si>
    <t xml:space="preserve">Blacksone Homes </t>
  </si>
  <si>
    <t>22-0288</t>
  </si>
  <si>
    <t xml:space="preserve">3513 Chantilly Path </t>
  </si>
  <si>
    <t>2A</t>
  </si>
  <si>
    <t>22-0283</t>
  </si>
  <si>
    <t xml:space="preserve">4108 Peregrine Ct </t>
  </si>
  <si>
    <t>22-0269</t>
  </si>
  <si>
    <t xml:space="preserve">3348 Fiddlers Grn </t>
  </si>
  <si>
    <t>Craftsman Built LLC</t>
  </si>
  <si>
    <t>22-0186</t>
  </si>
  <si>
    <t xml:space="preserve">1004 W 26th St </t>
  </si>
  <si>
    <t xml:space="preserve">Freedom Solar Power </t>
  </si>
  <si>
    <t>21-4670</t>
  </si>
  <si>
    <t xml:space="preserve">200 W Carson St </t>
  </si>
  <si>
    <t xml:space="preserve">Beason </t>
  </si>
  <si>
    <t xml:space="preserve">Owner </t>
  </si>
  <si>
    <t>22-0413</t>
  </si>
  <si>
    <t>1202 Hoppess St</t>
  </si>
  <si>
    <t xml:space="preserve">Hoppess </t>
  </si>
  <si>
    <t>Ray Jezisek</t>
  </si>
  <si>
    <t>22-0298</t>
  </si>
  <si>
    <t xml:space="preserve">511 E 31st St </t>
  </si>
  <si>
    <t xml:space="preserve">Phillips </t>
  </si>
  <si>
    <t xml:space="preserve">Upward Soaring Properties </t>
  </si>
  <si>
    <t>21-3938</t>
  </si>
  <si>
    <t xml:space="preserve">1204 Dale St </t>
  </si>
  <si>
    <t xml:space="preserve">Candy Hill </t>
  </si>
  <si>
    <t xml:space="preserve">Belsan Construction </t>
  </si>
  <si>
    <t>22-0339</t>
  </si>
  <si>
    <t>4141 Vintage Estates Ct</t>
  </si>
  <si>
    <t>22-0312</t>
  </si>
  <si>
    <t xml:space="preserve">5008 Highline Dr </t>
  </si>
  <si>
    <t>Pools By Mike</t>
  </si>
  <si>
    <t>22-0352</t>
  </si>
  <si>
    <t xml:space="preserve">4105 Corvallis Ct </t>
  </si>
  <si>
    <t>21-1430</t>
  </si>
  <si>
    <t xml:space="preserve">5202 Montague Loop </t>
  </si>
  <si>
    <t>21-2850</t>
  </si>
  <si>
    <t>5308 Hedley Pl</t>
  </si>
  <si>
    <t>21-1244</t>
  </si>
  <si>
    <t>5219 Montague Loop</t>
  </si>
  <si>
    <t>21-1515</t>
  </si>
  <si>
    <t>5214 Montague Loop</t>
  </si>
  <si>
    <t>21-1424</t>
  </si>
  <si>
    <t>5238 Montague Loop</t>
  </si>
  <si>
    <t>21-1205</t>
  </si>
  <si>
    <t xml:space="preserve">5252 Montague Loop </t>
  </si>
  <si>
    <t>22-0386</t>
  </si>
  <si>
    <t xml:space="preserve">401 N Bryan Ave </t>
  </si>
  <si>
    <t xml:space="preserve">3141 Tarleton Ct </t>
  </si>
  <si>
    <t>22-0343</t>
  </si>
  <si>
    <t xml:space="preserve">967 Harper Ln </t>
  </si>
  <si>
    <t xml:space="preserve">Leonard Crossing </t>
  </si>
  <si>
    <t xml:space="preserve">Legend Classic Homes Ltd </t>
  </si>
  <si>
    <t>22-0345</t>
  </si>
  <si>
    <t xml:space="preserve">969 Harper Ln </t>
  </si>
  <si>
    <t>22-0344</t>
  </si>
  <si>
    <t xml:space="preserve">968 Harper Ln </t>
  </si>
  <si>
    <t>22-0348</t>
  </si>
  <si>
    <t xml:space="preserve">973 Harper Ln </t>
  </si>
  <si>
    <t>22-0342</t>
  </si>
  <si>
    <t xml:space="preserve">966 Harper Ln </t>
  </si>
  <si>
    <t>22-0361</t>
  </si>
  <si>
    <t xml:space="preserve">3014 Nobel Ct </t>
  </si>
  <si>
    <t xml:space="preserve">Marc Jones Construction </t>
  </si>
  <si>
    <t>Austin's Colony</t>
  </si>
  <si>
    <t>22-0160</t>
  </si>
  <si>
    <t>4306 Conestogo Ct</t>
  </si>
  <si>
    <t>Sunshine Fun Pools</t>
  </si>
  <si>
    <t>21-5091</t>
  </si>
  <si>
    <t xml:space="preserve">3812 Park Meadow Ln </t>
  </si>
  <si>
    <t xml:space="preserve">Park Meadow </t>
  </si>
  <si>
    <t xml:space="preserve">The Pool Guy </t>
  </si>
  <si>
    <t>22-0346</t>
  </si>
  <si>
    <t xml:space="preserve">4710 Milagro Lp </t>
  </si>
  <si>
    <t xml:space="preserve">Alamosa Springs </t>
  </si>
  <si>
    <t>22-0426</t>
  </si>
  <si>
    <t xml:space="preserve">2004 Lis Ln </t>
  </si>
  <si>
    <t xml:space="preserve">Dominion Oaks </t>
  </si>
  <si>
    <t xml:space="preserve">Schulte Roofing </t>
  </si>
  <si>
    <t>21-5228</t>
  </si>
  <si>
    <t>3548 Fairhope Way</t>
  </si>
  <si>
    <t xml:space="preserve">Brazos Valley Greenscapes </t>
  </si>
  <si>
    <t>21-5227</t>
  </si>
  <si>
    <t>22-0375</t>
  </si>
  <si>
    <t xml:space="preserve">4154 Vintage Estates Ct </t>
  </si>
  <si>
    <t xml:space="preserve">Southern Solar </t>
  </si>
  <si>
    <t>22-0394</t>
  </si>
  <si>
    <t>5793 Cerrillos Dr</t>
  </si>
  <si>
    <t>22-0367</t>
  </si>
  <si>
    <t xml:space="preserve">5787 Cerrillos Dr </t>
  </si>
  <si>
    <t>22-3327</t>
  </si>
  <si>
    <t>3721 McKenzie St</t>
  </si>
  <si>
    <t>21-3444</t>
  </si>
  <si>
    <t xml:space="preserve">3723 McKenzie St </t>
  </si>
  <si>
    <t>21-3443</t>
  </si>
  <si>
    <t xml:space="preserve">3725 McKenzie St </t>
  </si>
  <si>
    <t>22-0374</t>
  </si>
  <si>
    <t>1973 Lili Cv</t>
  </si>
  <si>
    <t xml:space="preserve">Omega Builders </t>
  </si>
  <si>
    <t>22-0428</t>
  </si>
  <si>
    <t>805 Yegua S</t>
  </si>
  <si>
    <t xml:space="preserve">Villa West </t>
  </si>
  <si>
    <t xml:space="preserve">On Top Roofing </t>
  </si>
  <si>
    <t xml:space="preserve">3536 Fairhope Way </t>
  </si>
  <si>
    <t>22-0360</t>
  </si>
  <si>
    <t>4728 Concordia Dr</t>
  </si>
  <si>
    <t>Dewitt Construction Services</t>
  </si>
  <si>
    <t>22-0351</t>
  </si>
  <si>
    <t xml:space="preserve">4795 Native Tree Ln </t>
  </si>
  <si>
    <t>Yaupon Trails</t>
  </si>
  <si>
    <t>1B</t>
  </si>
  <si>
    <t>22-0350</t>
  </si>
  <si>
    <t xml:space="preserve">1963 Chief St </t>
  </si>
  <si>
    <t>22-0471</t>
  </si>
  <si>
    <t xml:space="preserve">3000 Blackfoot Ct </t>
  </si>
  <si>
    <t xml:space="preserve">Pfuntner Custom Homes LLC </t>
  </si>
  <si>
    <t>22-0366</t>
  </si>
  <si>
    <t xml:space="preserve">1403 Lincoln St </t>
  </si>
  <si>
    <t xml:space="preserve">Castle Heights </t>
  </si>
  <si>
    <t xml:space="preserve">Alejandro Contreras </t>
  </si>
  <si>
    <t>22-0347</t>
  </si>
  <si>
    <t>2961 Archer Dr</t>
  </si>
  <si>
    <t>Austins Colony</t>
  </si>
  <si>
    <t>Victor Valdez</t>
  </si>
  <si>
    <t>21-4367</t>
  </si>
  <si>
    <t>4111 Peregrine Ct</t>
  </si>
  <si>
    <t>Aggieland Turf Pros LLC</t>
  </si>
  <si>
    <t>22-0314</t>
  </si>
  <si>
    <t>3216 S Texas Ave</t>
  </si>
  <si>
    <t>A D Doerge</t>
  </si>
  <si>
    <t xml:space="preserve">Cruz Yolanda </t>
  </si>
  <si>
    <t>Sail Sign</t>
  </si>
  <si>
    <t>22-0059</t>
  </si>
  <si>
    <t xml:space="preserve">4221 Boonville Rd </t>
  </si>
  <si>
    <t xml:space="preserve">J W Scott </t>
  </si>
  <si>
    <t xml:space="preserve">Extreme Signs </t>
  </si>
  <si>
    <t xml:space="preserve">Freestanding </t>
  </si>
  <si>
    <t>22-0399</t>
  </si>
  <si>
    <t xml:space="preserve">400 Industrial Blvd </t>
  </si>
  <si>
    <t xml:space="preserve">Brazos Industrial Park </t>
  </si>
  <si>
    <t xml:space="preserve">sign Pro </t>
  </si>
  <si>
    <t xml:space="preserve">Wall Sign </t>
  </si>
  <si>
    <t>22-0506</t>
  </si>
  <si>
    <t xml:space="preserve">700 N Bryan Ave </t>
  </si>
  <si>
    <t>22-0402</t>
  </si>
  <si>
    <t>1002 Cottage Grove Cr</t>
  </si>
  <si>
    <t xml:space="preserve">Cottage Grove Cr </t>
  </si>
  <si>
    <t>22-0395</t>
  </si>
  <si>
    <t xml:space="preserve">2048 Chief St </t>
  </si>
  <si>
    <t>22-0400</t>
  </si>
  <si>
    <t>2057 Chief St</t>
  </si>
  <si>
    <t>22-0401</t>
  </si>
  <si>
    <t xml:space="preserve">2027 Chief St </t>
  </si>
  <si>
    <t>22-0290</t>
  </si>
  <si>
    <t>4109 Corvallis Ct</t>
  </si>
  <si>
    <t>22-0408</t>
  </si>
  <si>
    <t xml:space="preserve">2033 Chief St </t>
  </si>
  <si>
    <t>22-0407</t>
  </si>
  <si>
    <t xml:space="preserve">2035 Chief St </t>
  </si>
  <si>
    <t>22-0406</t>
  </si>
  <si>
    <t xml:space="preserve">2042 Chief St </t>
  </si>
  <si>
    <t>22-0405</t>
  </si>
  <si>
    <t xml:space="preserve">2031 Chief St </t>
  </si>
  <si>
    <t>22-0403</t>
  </si>
  <si>
    <t xml:space="preserve">2025 Chief St </t>
  </si>
  <si>
    <t>22-0404</t>
  </si>
  <si>
    <t xml:space="preserve">2029 Chief St </t>
  </si>
  <si>
    <t>22-0292</t>
  </si>
  <si>
    <t xml:space="preserve">4222 Peregrine Way </t>
  </si>
  <si>
    <t xml:space="preserve">Hall Homes </t>
  </si>
  <si>
    <t>22-0434</t>
  </si>
  <si>
    <t xml:space="preserve">985 Harper Ln </t>
  </si>
  <si>
    <t>Follett</t>
  </si>
  <si>
    <t>21-1484</t>
  </si>
  <si>
    <t>4714 Nopalitos Way</t>
  </si>
  <si>
    <t>21-4943</t>
  </si>
  <si>
    <t>3500 Abingdon Cv</t>
  </si>
  <si>
    <t>21-3484</t>
  </si>
  <si>
    <t xml:space="preserve">3124 Brady Ct </t>
  </si>
  <si>
    <t>21-3379</t>
  </si>
  <si>
    <t xml:space="preserve">3128 Brady Ct </t>
  </si>
  <si>
    <t>22-0425</t>
  </si>
  <si>
    <t>3324 Emory OakDr</t>
  </si>
  <si>
    <t>Mobley Pools</t>
  </si>
  <si>
    <t>22-0514</t>
  </si>
  <si>
    <t xml:space="preserve">3219 Pinyon Creek Dr </t>
  </si>
  <si>
    <t xml:space="preserve">Traditions </t>
  </si>
  <si>
    <t xml:space="preserve">United Roofing &amp; Sheetmetal </t>
  </si>
  <si>
    <t>22-0414</t>
  </si>
  <si>
    <t xml:space="preserve">4209 Oaklawn St </t>
  </si>
  <si>
    <t xml:space="preserve">Highland Park </t>
  </si>
  <si>
    <t xml:space="preserve">Crowley Construction </t>
  </si>
  <si>
    <t>22-0415</t>
  </si>
  <si>
    <t>22-0446</t>
  </si>
  <si>
    <t xml:space="preserve">203 Dunn St </t>
  </si>
  <si>
    <t xml:space="preserve">Dunn St </t>
  </si>
  <si>
    <t xml:space="preserve">977 Harper Ln </t>
  </si>
  <si>
    <t>22-0445</t>
  </si>
  <si>
    <t>979 Harper Ln</t>
  </si>
  <si>
    <t>22-0443</t>
  </si>
  <si>
    <t xml:space="preserve">987 Harper Ln </t>
  </si>
  <si>
    <t>22-0442</t>
  </si>
  <si>
    <t>22-0441</t>
  </si>
  <si>
    <t xml:space="preserve">991 Harper Ln </t>
  </si>
  <si>
    <t>22-0435</t>
  </si>
  <si>
    <t xml:space="preserve">983 Harper Ln </t>
  </si>
  <si>
    <t>22-0437</t>
  </si>
  <si>
    <t xml:space="preserve">981 Harper Ln </t>
  </si>
  <si>
    <t>22-0591</t>
  </si>
  <si>
    <t>2104 Briar Oaks Dr</t>
  </si>
  <si>
    <t>The Oaks</t>
  </si>
  <si>
    <t>The Tool Guys</t>
  </si>
  <si>
    <t>22-0578</t>
  </si>
  <si>
    <t>409 W Pruitt St</t>
  </si>
  <si>
    <t>Ollie Foley</t>
  </si>
  <si>
    <t>22-0564</t>
  </si>
  <si>
    <t>1301 Pecan St</t>
  </si>
  <si>
    <t>Juan Cruz</t>
  </si>
  <si>
    <t>21-1907</t>
  </si>
  <si>
    <t>959 Harper Ln</t>
  </si>
  <si>
    <t>21-1910</t>
  </si>
  <si>
    <t>953 Harper Ln</t>
  </si>
  <si>
    <t>21-1909</t>
  </si>
  <si>
    <t>957 Harper Ln</t>
  </si>
  <si>
    <t>21-3288</t>
  </si>
  <si>
    <t>3149 Brady Ct</t>
  </si>
  <si>
    <t>21-3289</t>
  </si>
  <si>
    <t>3153 Brady Ct</t>
  </si>
  <si>
    <t>21-4011</t>
  </si>
  <si>
    <t>401 E Brookside Dr</t>
  </si>
  <si>
    <t>North Oakwood</t>
  </si>
  <si>
    <t>Chris LaFollette</t>
  </si>
  <si>
    <t>22-0013</t>
  </si>
  <si>
    <t>808 Dumas Dr</t>
  </si>
  <si>
    <t>East Park</t>
  </si>
  <si>
    <t>Noe Alvarado</t>
  </si>
  <si>
    <t>22-0556</t>
  </si>
  <si>
    <t>2309 De Lee St</t>
  </si>
  <si>
    <t>Memorial Village</t>
  </si>
  <si>
    <t>Lone Star Roof Systems</t>
  </si>
  <si>
    <t>22-0204</t>
  </si>
  <si>
    <t>302 W 22nd St</t>
  </si>
  <si>
    <t>Nnout Properties</t>
  </si>
  <si>
    <t>22-0205</t>
  </si>
  <si>
    <t>608 N Bryan Ave</t>
  </si>
  <si>
    <t>22-0594</t>
  </si>
  <si>
    <t>214 Plum St</t>
  </si>
  <si>
    <t>Ettle &amp; Higgs</t>
  </si>
  <si>
    <t>Inland Environments Ltd</t>
  </si>
  <si>
    <t>22-0593</t>
  </si>
  <si>
    <t>717 E MLK St</t>
  </si>
  <si>
    <t>Bryan's 1st</t>
  </si>
  <si>
    <t>22-0472</t>
  </si>
  <si>
    <t>1200 Turkey Creek Rd #352</t>
  </si>
  <si>
    <t>Bindings Corp</t>
  </si>
  <si>
    <t>22-0599</t>
  </si>
  <si>
    <t>1602 Finfeather Rd #513</t>
  </si>
  <si>
    <t>22-0410</t>
  </si>
  <si>
    <t>1100 Turkey Creek Rd #137</t>
  </si>
  <si>
    <t>21-2767</t>
  </si>
  <si>
    <t>5300 Hedley Pl</t>
  </si>
  <si>
    <t>21-3315</t>
  </si>
  <si>
    <t>10611 Natural Pond Rd</t>
  </si>
  <si>
    <t>22-0438</t>
  </si>
  <si>
    <t>1975 Lili Cv</t>
  </si>
  <si>
    <t>22-0417</t>
  </si>
  <si>
    <t xml:space="preserve">1821 E 29th St </t>
  </si>
  <si>
    <t xml:space="preserve">Zeno Phillips </t>
  </si>
  <si>
    <t xml:space="preserve">Watertight Roofing Inc </t>
  </si>
  <si>
    <t>22-0418</t>
  </si>
  <si>
    <t xml:space="preserve">800 E Villa Maria Rd </t>
  </si>
  <si>
    <t xml:space="preserve">Iruiz Rojas </t>
  </si>
  <si>
    <t>Villa Maria Road</t>
  </si>
  <si>
    <t>22-0447</t>
  </si>
  <si>
    <t xml:space="preserve">104 N Randolph Ave </t>
  </si>
  <si>
    <t>Puzzlers LLC</t>
  </si>
  <si>
    <t>22-0449</t>
  </si>
  <si>
    <t>22-0107</t>
  </si>
  <si>
    <t xml:space="preserve">3251 Austin's Colony Pkwy </t>
  </si>
  <si>
    <t xml:space="preserve">Core Construction </t>
  </si>
  <si>
    <t>22-0237</t>
  </si>
  <si>
    <t>2004 Monito Way</t>
  </si>
  <si>
    <t xml:space="preserve">La Brisa </t>
  </si>
  <si>
    <t xml:space="preserve">Hoelscher Contracting </t>
  </si>
  <si>
    <t>22-0365</t>
  </si>
  <si>
    <t xml:space="preserve">3250 Arundala Way </t>
  </si>
  <si>
    <t xml:space="preserve">Two Rivers Construction </t>
  </si>
  <si>
    <t>22-0499</t>
  </si>
  <si>
    <t xml:space="preserve">2044 Chief St </t>
  </si>
  <si>
    <t>22-0465</t>
  </si>
  <si>
    <t xml:space="preserve">993 Harper Ln </t>
  </si>
  <si>
    <t>22-0297</t>
  </si>
  <si>
    <t>4789 Concordia Dr</t>
  </si>
  <si>
    <t xml:space="preserve">Miramont </t>
  </si>
  <si>
    <t xml:space="preserve">Better Balanced Pools </t>
  </si>
  <si>
    <t>22-0432</t>
  </si>
  <si>
    <t>2005 Cassandra Ct</t>
  </si>
  <si>
    <t>Dominion Oaks</t>
  </si>
  <si>
    <t>Ricky Archer</t>
  </si>
  <si>
    <t>22-0623</t>
  </si>
  <si>
    <t>3044 Positano Lp</t>
  </si>
  <si>
    <t>Siena</t>
  </si>
  <si>
    <t>Trinity Exterior Group LLC</t>
  </si>
  <si>
    <t>22-0464</t>
  </si>
  <si>
    <t>2908 Louisiana Ave</t>
  </si>
  <si>
    <t>Lynndale Acres</t>
  </si>
  <si>
    <t>22-0436</t>
  </si>
  <si>
    <t>1211 Henderson St</t>
  </si>
  <si>
    <t>James</t>
  </si>
  <si>
    <t>J Enrique Gomez</t>
  </si>
  <si>
    <t>22-0209</t>
  </si>
  <si>
    <t>3407 Chinquapin Ct</t>
  </si>
  <si>
    <t>Traditions</t>
  </si>
  <si>
    <t>5R</t>
  </si>
  <si>
    <t>TFT Builders</t>
  </si>
  <si>
    <t>22-0491</t>
  </si>
  <si>
    <t>4341 Fox River Ln</t>
  </si>
  <si>
    <t>21-3597</t>
  </si>
  <si>
    <t>3614 River Birch Cr</t>
  </si>
  <si>
    <t>The Ground Crew</t>
  </si>
  <si>
    <t>21-3313</t>
  </si>
  <si>
    <t>5012 Greyrock Dr</t>
  </si>
  <si>
    <t>21-2308</t>
  </si>
  <si>
    <t>3221 Old Spring Way</t>
  </si>
  <si>
    <t>22-0676</t>
  </si>
  <si>
    <t>402 N Haswell Dr</t>
  </si>
  <si>
    <t>John Austin</t>
  </si>
  <si>
    <t>22-0615</t>
  </si>
  <si>
    <t>22-0625</t>
  </si>
  <si>
    <t>10609 Natural Pond Rd</t>
  </si>
  <si>
    <t>22-0631</t>
  </si>
  <si>
    <t>408 Woodson Dr</t>
  </si>
  <si>
    <t>College Oaks</t>
  </si>
  <si>
    <t>1718 Summerwood Loop</t>
  </si>
  <si>
    <t>Oak Meadow</t>
  </si>
  <si>
    <t>22-0358</t>
  </si>
  <si>
    <t>2929 Stevens Dr #22</t>
  </si>
  <si>
    <t>Raul Hernandez</t>
  </si>
  <si>
    <t>22-0439</t>
  </si>
  <si>
    <t>1466 Kingsgate Dr</t>
  </si>
  <si>
    <t>Kevin Smith</t>
  </si>
  <si>
    <t>22-0359</t>
  </si>
  <si>
    <t>1328 Baker Ave</t>
  </si>
  <si>
    <t>Mitchell</t>
  </si>
  <si>
    <t>Jaime Hernandez</t>
  </si>
  <si>
    <t>22-0648</t>
  </si>
  <si>
    <t>1704 Beaver Pond Ct</t>
  </si>
  <si>
    <t>Shirewood</t>
  </si>
  <si>
    <t>22-0378</t>
  </si>
  <si>
    <t>3510 Parkway Ter</t>
  </si>
  <si>
    <t>Parkway Circle</t>
  </si>
  <si>
    <t>Crossfire Construction</t>
  </si>
  <si>
    <t>22-0653</t>
  </si>
  <si>
    <t>407 Leslie Dr</t>
  </si>
  <si>
    <t>Ayers</t>
  </si>
  <si>
    <t>21-5089</t>
  </si>
  <si>
    <t>1326 Prairie Dr</t>
  </si>
  <si>
    <t>Todd Homes</t>
  </si>
  <si>
    <t>22-0427</t>
  </si>
  <si>
    <t>2176 Stone Meadow Cr</t>
  </si>
  <si>
    <t>Stonehaven</t>
  </si>
  <si>
    <t>22-0632</t>
  </si>
  <si>
    <t>2504 Kent St</t>
  </si>
  <si>
    <t>Zeno Phillips</t>
  </si>
  <si>
    <t>Mr Recon</t>
  </si>
  <si>
    <t>Sail Signs (2)</t>
  </si>
  <si>
    <t>22-0543</t>
  </si>
  <si>
    <t>2101 Nuches Ln</t>
  </si>
  <si>
    <t>Rosson</t>
  </si>
  <si>
    <t>Full Serv International</t>
  </si>
  <si>
    <t>22-0616</t>
  </si>
  <si>
    <t>300-302 S Bryan Ave</t>
  </si>
  <si>
    <t>21-2322</t>
  </si>
  <si>
    <t>4300 Batona Ct</t>
  </si>
  <si>
    <t>21-4270</t>
  </si>
  <si>
    <t>1421 Kingsgate Dr</t>
  </si>
  <si>
    <t>21-4097</t>
  </si>
  <si>
    <t>2024 Theresa Dr</t>
  </si>
  <si>
    <t>21-3939</t>
  </si>
  <si>
    <t>4798 Native Tree Ln</t>
  </si>
  <si>
    <t>21-2910</t>
  </si>
  <si>
    <t>5304 Hedley Pl</t>
  </si>
  <si>
    <t>21-1992</t>
  </si>
  <si>
    <t>3224 Glencairn Ct</t>
  </si>
  <si>
    <t>Colton Rhodes Lawn</t>
  </si>
  <si>
    <t>21-2743</t>
  </si>
  <si>
    <t>3006 Blackfoot Ct</t>
  </si>
  <si>
    <t>21-4481</t>
  </si>
  <si>
    <t>2011 Kathryn Dr</t>
  </si>
  <si>
    <t>21-2650</t>
  </si>
  <si>
    <t>974 Rice Dr</t>
  </si>
  <si>
    <t>21-3528</t>
  </si>
  <si>
    <t>4105 Peregrine Ct</t>
  </si>
  <si>
    <t>21-3231</t>
  </si>
  <si>
    <t>5311 Hedley Pl</t>
  </si>
  <si>
    <t>21-5140</t>
  </si>
  <si>
    <t>602 Liberty Dr B1</t>
  </si>
  <si>
    <t>Bryan Indl Park</t>
  </si>
  <si>
    <t>Zenith Qozb LLC</t>
  </si>
  <si>
    <t>Storage Bldg 1</t>
  </si>
  <si>
    <t>21-5142</t>
  </si>
  <si>
    <t>602 Liberty Dr B2</t>
  </si>
  <si>
    <t>Storage Bldg 2</t>
  </si>
  <si>
    <t>21-5143</t>
  </si>
  <si>
    <t>602 Liberty Dr B3</t>
  </si>
  <si>
    <t>Storage Bldg 3</t>
  </si>
  <si>
    <t>22-0095</t>
  </si>
  <si>
    <t>1812 Cimino Dr</t>
  </si>
  <si>
    <t>Carrabba Indl Park</t>
  </si>
  <si>
    <t>GRT Interest</t>
  </si>
  <si>
    <t>Warehouse</t>
  </si>
  <si>
    <t>21-3463</t>
  </si>
  <si>
    <t>3045 Wolfpack Loop</t>
  </si>
  <si>
    <t>Hart Lawn Care &amp; Irr</t>
  </si>
  <si>
    <t>22-0475</t>
  </si>
  <si>
    <t>2404 N Texas Ave #205</t>
  </si>
  <si>
    <t>Stephen F Austin</t>
  </si>
  <si>
    <t>Jack Rabbit Manufacturing</t>
  </si>
  <si>
    <t>Interior buildout</t>
  </si>
  <si>
    <t>Walhalla Concord Holding</t>
  </si>
  <si>
    <t>22-0476</t>
  </si>
  <si>
    <t>2404 N Texas Ave #204</t>
  </si>
  <si>
    <t>R Jerry Hendrix</t>
  </si>
  <si>
    <t>Re-roof</t>
  </si>
  <si>
    <t>BISD</t>
  </si>
  <si>
    <t>Press box/storage</t>
  </si>
  <si>
    <t>22-0604</t>
  </si>
  <si>
    <t>1917 Shimla Ct</t>
  </si>
  <si>
    <t>Edgewater</t>
  </si>
  <si>
    <t>22-0047</t>
  </si>
  <si>
    <t>2039 Chief St</t>
  </si>
  <si>
    <t>DR Horton Homes</t>
  </si>
  <si>
    <t>22-0620</t>
  </si>
  <si>
    <t>3125 Brady Ct</t>
  </si>
  <si>
    <t>Avonley Homes</t>
  </si>
  <si>
    <t>22-0560</t>
  </si>
  <si>
    <t>3141 Brady Ct</t>
  </si>
  <si>
    <t>22-0565</t>
  </si>
  <si>
    <t>3145 Brady Ct</t>
  </si>
  <si>
    <t>22-0558</t>
  </si>
  <si>
    <t>3137 Tarleton Ct</t>
  </si>
  <si>
    <t>22-0605</t>
  </si>
  <si>
    <t>1919 Shimla Ct</t>
  </si>
  <si>
    <t>22-0530</t>
  </si>
  <si>
    <t>2050 Chief St</t>
  </si>
  <si>
    <t>22-0534</t>
  </si>
  <si>
    <t>2046 Chief St</t>
  </si>
  <si>
    <t>22-0606</t>
  </si>
  <si>
    <t>1937 Viva Rd</t>
  </si>
  <si>
    <t>22-0608</t>
  </si>
  <si>
    <t>1419 Kingsgate Dr</t>
  </si>
  <si>
    <t>22-0609</t>
  </si>
  <si>
    <t>4796 Holm Oak Rd</t>
  </si>
  <si>
    <t>22-0127</t>
  </si>
  <si>
    <t>2047 Chief St</t>
  </si>
  <si>
    <t>22-0278</t>
  </si>
  <si>
    <t>202 Fairway Dr</t>
  </si>
  <si>
    <t>Country Club Estates</t>
  </si>
  <si>
    <t>B</t>
  </si>
  <si>
    <t>Crowley Construction</t>
  </si>
  <si>
    <t>22-0271</t>
  </si>
  <si>
    <t>200 Fairway Dr</t>
  </si>
  <si>
    <t>22-0462</t>
  </si>
  <si>
    <t>3504 Castine Ct</t>
  </si>
  <si>
    <t>22-0463</t>
  </si>
  <si>
    <t>3524 Fairhope Way</t>
  </si>
  <si>
    <t>22-0563</t>
  </si>
  <si>
    <t>3013 Brady Ct</t>
  </si>
  <si>
    <t>22-0723</t>
  </si>
  <si>
    <t>2104 Williams Glen Dr</t>
  </si>
  <si>
    <t>22-0642</t>
  </si>
  <si>
    <t>3124 Tarleton Ct</t>
  </si>
  <si>
    <t>22-0643</t>
  </si>
  <si>
    <t>3244 Tarleton Ct</t>
  </si>
  <si>
    <t>22-0614</t>
  </si>
  <si>
    <t>4101 Nagle St</t>
  </si>
  <si>
    <t>Oak Terrace</t>
  </si>
  <si>
    <t>Decyl Construction</t>
  </si>
  <si>
    <t>22-0610</t>
  </si>
  <si>
    <t>10629 Natural Pond Rd</t>
  </si>
  <si>
    <t>22-0124</t>
  </si>
  <si>
    <t>2041 Chief St</t>
  </si>
  <si>
    <t>22-0496</t>
  </si>
  <si>
    <t>2024 Rock Ridge Ave</t>
  </si>
  <si>
    <t>22-0468</t>
  </si>
  <si>
    <t>3040 Hickory Ridge Cr</t>
  </si>
  <si>
    <t>Armando Construction</t>
  </si>
  <si>
    <t>22-0135</t>
  </si>
  <si>
    <t>1929 Basil Ct</t>
  </si>
  <si>
    <t>22-0555</t>
  </si>
  <si>
    <t>1150 Cottage Grove Cr</t>
  </si>
  <si>
    <t>Cottage Grove</t>
  </si>
  <si>
    <t>Alexander Perry</t>
  </si>
  <si>
    <t>22-0675</t>
  </si>
  <si>
    <t>2105 Markley Dr</t>
  </si>
  <si>
    <t>Serenity Roofing</t>
  </si>
  <si>
    <t>22-0724</t>
  </si>
  <si>
    <t>763 S Rosemary Dr</t>
  </si>
  <si>
    <t>Beverly Estates</t>
  </si>
  <si>
    <t>C Barbu Construction</t>
  </si>
  <si>
    <t>22-0714</t>
  </si>
  <si>
    <t>4245 Wellborn Rd</t>
  </si>
  <si>
    <t>Westgate</t>
  </si>
  <si>
    <t>Copperhead Construction</t>
  </si>
  <si>
    <t>Westgate LLC</t>
  </si>
  <si>
    <t>21-3511</t>
  </si>
  <si>
    <t>1426 Groesbeck St</t>
  </si>
  <si>
    <t>Coulter</t>
  </si>
  <si>
    <t>Max Martinez</t>
  </si>
  <si>
    <t>Renovation</t>
  </si>
  <si>
    <t>Jesse Martinez</t>
  </si>
  <si>
    <t>21-3833</t>
  </si>
  <si>
    <t>3105Tarleton Ct</t>
  </si>
  <si>
    <t>21-2675</t>
  </si>
  <si>
    <t>1814 Thorndyke Ln</t>
  </si>
  <si>
    <t>21-2674</t>
  </si>
  <si>
    <t>1812 Thorndyke Ln</t>
  </si>
  <si>
    <t>21-4286</t>
  </si>
  <si>
    <t>10607 Natural Pond Rd</t>
  </si>
  <si>
    <t>21-2498</t>
  </si>
  <si>
    <t>2856 Persimmon Ridge Ct</t>
  </si>
  <si>
    <t>Velasco Irr &amp; Landscape</t>
  </si>
  <si>
    <t>21-3834</t>
  </si>
  <si>
    <t>3112 Tarleton Ct</t>
  </si>
  <si>
    <t>21-4926</t>
  </si>
  <si>
    <t>3216 Glencairn Ct</t>
  </si>
  <si>
    <t>22-0662</t>
  </si>
  <si>
    <t>4345 Fox River Ln</t>
  </si>
  <si>
    <t>22-0654</t>
  </si>
  <si>
    <t>972 Harper Ln</t>
  </si>
  <si>
    <t>22-0655</t>
  </si>
  <si>
    <t>974 Harper Ln</t>
  </si>
  <si>
    <t>22-0659</t>
  </si>
  <si>
    <t>975 Harper Ln</t>
  </si>
  <si>
    <t>22-0656</t>
  </si>
  <si>
    <t>22-0658</t>
  </si>
  <si>
    <t>978 Harper Ln</t>
  </si>
  <si>
    <t>22-0661</t>
  </si>
  <si>
    <t>970 Harper Ln</t>
  </si>
  <si>
    <t>22-0668</t>
  </si>
  <si>
    <t>1959 Chief St</t>
  </si>
  <si>
    <t>22-0334</t>
  </si>
  <si>
    <t>505 Boulevard St</t>
  </si>
  <si>
    <t>Oak Grove Park</t>
  </si>
  <si>
    <t>Cavalry Construction Co</t>
  </si>
  <si>
    <t>Interior repair</t>
  </si>
  <si>
    <t>Oak Grove Latin America Meth</t>
  </si>
  <si>
    <t>22-0700</t>
  </si>
  <si>
    <t>711 S Main St</t>
  </si>
  <si>
    <t>Hunters</t>
  </si>
  <si>
    <t>22-0701</t>
  </si>
  <si>
    <t>713 S Main St</t>
  </si>
  <si>
    <t>22-0749</t>
  </si>
  <si>
    <t>Blackrock Builders</t>
  </si>
  <si>
    <t>22-0748</t>
  </si>
  <si>
    <t>2132 Heritage Meadow Ln</t>
  </si>
  <si>
    <t>2120 Heritage Meadow Ln</t>
  </si>
  <si>
    <t>22-0672</t>
  </si>
  <si>
    <t>2034 Dumfries Dr</t>
  </si>
  <si>
    <t>22-0718</t>
  </si>
  <si>
    <t>2302 Pleasant Rose Cr</t>
  </si>
  <si>
    <t>22-0388</t>
  </si>
  <si>
    <t>214 N Main St</t>
  </si>
  <si>
    <t>Whimsy &amp; Wild Emporium</t>
  </si>
  <si>
    <t>22-0033</t>
  </si>
  <si>
    <t>311 N Tabor Ave</t>
  </si>
  <si>
    <t>Bryan Original Townsite</t>
  </si>
  <si>
    <t>Lintz Construction LLC</t>
  </si>
  <si>
    <t>Finish-out</t>
  </si>
  <si>
    <t>Venable Ventures LLC</t>
  </si>
  <si>
    <t>21-4106</t>
  </si>
  <si>
    <t>3132 Tarleton Ct</t>
  </si>
  <si>
    <t>21-4584</t>
  </si>
  <si>
    <t>3128 Tarleton Ct</t>
  </si>
  <si>
    <t>21-4586</t>
  </si>
  <si>
    <t>10625 Natural Pond Rd</t>
  </si>
  <si>
    <t>21-4550</t>
  </si>
  <si>
    <t>10619 Natural Pond Rd</t>
  </si>
  <si>
    <t>22-0639</t>
  </si>
  <si>
    <t>3101 Brady Ct</t>
  </si>
  <si>
    <t>22-0692</t>
  </si>
  <si>
    <t>3512 Castine Ct</t>
  </si>
  <si>
    <t>Reece Homes</t>
  </si>
  <si>
    <t>22-0495</t>
  </si>
  <si>
    <t>3061 Wildflower Dr</t>
  </si>
  <si>
    <t>Bryan Towne Center</t>
  </si>
  <si>
    <t>Russell Construction Co</t>
  </si>
  <si>
    <t>Remodel</t>
  </si>
  <si>
    <t>Target</t>
  </si>
  <si>
    <t>22-0741</t>
  </si>
  <si>
    <t>3030 E 29th St #112</t>
  </si>
  <si>
    <t>Harold Shipley Bldg Eng</t>
  </si>
  <si>
    <t>22-0734</t>
  </si>
  <si>
    <t>2504 Oak Cr</t>
  </si>
  <si>
    <t>Memorial Forest</t>
  </si>
  <si>
    <t>Rock Crete Foam Insulators</t>
  </si>
  <si>
    <t>22-0757</t>
  </si>
  <si>
    <t>2124 Pantera Dr</t>
  </si>
  <si>
    <t>22-0743</t>
  </si>
  <si>
    <t>3321 Legacy Ct</t>
  </si>
  <si>
    <t>22-0758</t>
  </si>
  <si>
    <t>1719 Summerwood Loop</t>
  </si>
  <si>
    <t>22-0715</t>
  </si>
  <si>
    <t>2803 N Texas Ave</t>
  </si>
  <si>
    <t>Porter</t>
  </si>
  <si>
    <t>David Bidley</t>
  </si>
  <si>
    <t>22-0727</t>
  </si>
  <si>
    <t>2804 Finfeather Rd</t>
  </si>
  <si>
    <t>Blessings Resale Shop</t>
  </si>
  <si>
    <t>21-3059</t>
  </si>
  <si>
    <t>4704 Las Casitas Way</t>
  </si>
  <si>
    <t>21-3058</t>
  </si>
  <si>
    <t>4708 Las Casitas Way</t>
  </si>
  <si>
    <t>21-3057</t>
  </si>
  <si>
    <t>4706 Las Casitas Way</t>
  </si>
  <si>
    <t>21-3676</t>
  </si>
  <si>
    <t>4337 Fox River Ln</t>
  </si>
  <si>
    <t>21-3874</t>
  </si>
  <si>
    <t>5008 Greyrock Dr</t>
  </si>
  <si>
    <t>22-0665</t>
  </si>
  <si>
    <t>1900 Shimla Ct</t>
  </si>
  <si>
    <t>22-0666</t>
  </si>
  <si>
    <t>1957 Chief St</t>
  </si>
  <si>
    <t>22-0681</t>
  </si>
  <si>
    <t>6065 Toby Bnd</t>
  </si>
  <si>
    <t>Foxwood Crossing</t>
  </si>
  <si>
    <t>Century Complete</t>
  </si>
  <si>
    <t>22-0745</t>
  </si>
  <si>
    <t>4351 Fox River Ln</t>
  </si>
  <si>
    <t>22-0694</t>
  </si>
  <si>
    <t>3505 Castine Ct</t>
  </si>
  <si>
    <t>22-0755</t>
  </si>
  <si>
    <t>4301 Colony Chase Dr</t>
  </si>
  <si>
    <t>Heritage Construction</t>
  </si>
  <si>
    <t>22-0761</t>
  </si>
  <si>
    <t xml:space="preserve">600 S Coulter Dr </t>
  </si>
  <si>
    <t>Phillips Addn</t>
  </si>
  <si>
    <t>Eric Marion</t>
  </si>
  <si>
    <t>22-0762</t>
  </si>
  <si>
    <t>717 S Main St</t>
  </si>
  <si>
    <t>Katie Neason</t>
  </si>
  <si>
    <t>22-0153</t>
  </si>
  <si>
    <t>8011 N SH 6</t>
  </si>
  <si>
    <t>L Mclaughlin</t>
  </si>
  <si>
    <t>Diversified Conveyors Intl</t>
  </si>
  <si>
    <t>Conveyor system</t>
  </si>
  <si>
    <t>22-0747</t>
  </si>
  <si>
    <t>3509 Castine Ct</t>
  </si>
  <si>
    <t>22-0512</t>
  </si>
  <si>
    <t>8800 HSC Pkwy</t>
  </si>
  <si>
    <t>J H Jones Lge</t>
  </si>
  <si>
    <t>Britt Rice Electric</t>
  </si>
  <si>
    <t>Parking lot lights</t>
  </si>
  <si>
    <t>IBIO CDMO</t>
  </si>
  <si>
    <t>Fed Ex</t>
  </si>
  <si>
    <t>22-0683</t>
  </si>
  <si>
    <t>5576 Fox Bluff Dr</t>
  </si>
  <si>
    <t>22-0684</t>
  </si>
  <si>
    <t>5533 Fox Bluff Dr</t>
  </si>
  <si>
    <t>22-0685</t>
  </si>
  <si>
    <t>5529 Fox Bluff Dr</t>
  </si>
  <si>
    <t>22-0670</t>
  </si>
  <si>
    <t>4101 Viceroy Dr</t>
  </si>
  <si>
    <t>Copperfield</t>
  </si>
  <si>
    <t>Premier Pools &amp; Spas</t>
  </si>
  <si>
    <t>22-0798</t>
  </si>
  <si>
    <t>5122 Miramont Cr</t>
  </si>
  <si>
    <t>Spire Roofing Solutions</t>
  </si>
  <si>
    <t>22-0756</t>
  </si>
  <si>
    <t xml:space="preserve">2602 Trophy Dr </t>
  </si>
  <si>
    <t>Roofmasters BV</t>
  </si>
  <si>
    <t>22-0698</t>
  </si>
  <si>
    <t>2800 Old Hearne Rd #51</t>
  </si>
  <si>
    <t>Live Oak MHP</t>
  </si>
  <si>
    <t>Affordable Mobile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</si>
</sst>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WhiteSpace="0" view="pageLayout" topLeftCell="A2" zoomScaleNormal="100" workbookViewId="0">
      <selection activeCell="D16" sqref="D1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7"/>
      <c r="B1" s="306" t="s">
        <v>15</v>
      </c>
      <c r="C1" s="306"/>
      <c r="D1" s="306"/>
      <c r="E1" s="307"/>
      <c r="F1" s="258"/>
      <c r="G1" s="258"/>
      <c r="H1" s="258"/>
      <c r="I1" s="259"/>
    </row>
    <row r="2" spans="1:17" s="16" customFormat="1" ht="21" customHeight="1" x14ac:dyDescent="0.25">
      <c r="A2" s="304" t="s">
        <v>54</v>
      </c>
      <c r="B2" s="260"/>
      <c r="C2" s="260"/>
      <c r="D2" s="261"/>
      <c r="E2" s="262"/>
      <c r="F2" s="304" t="s">
        <v>55</v>
      </c>
      <c r="G2" s="260"/>
      <c r="H2" s="260"/>
      <c r="I2" s="263"/>
    </row>
    <row r="3" spans="1:17" ht="19.5" customHeight="1" x14ac:dyDescent="0.25">
      <c r="A3" s="264" t="s">
        <v>21</v>
      </c>
      <c r="B3" s="265" t="s">
        <v>32</v>
      </c>
      <c r="C3" s="265" t="s">
        <v>53</v>
      </c>
      <c r="D3" s="265" t="s">
        <v>6</v>
      </c>
      <c r="E3" s="266"/>
      <c r="F3" s="264" t="s">
        <v>21</v>
      </c>
      <c r="G3" s="265" t="s">
        <v>32</v>
      </c>
      <c r="H3" s="265" t="s">
        <v>53</v>
      </c>
      <c r="I3" s="267" t="s">
        <v>6</v>
      </c>
    </row>
    <row r="4" spans="1:17" ht="18" customHeight="1" x14ac:dyDescent="0.2">
      <c r="A4" s="268" t="s">
        <v>48</v>
      </c>
      <c r="B4" s="269">
        <v>103</v>
      </c>
      <c r="C4" s="270"/>
      <c r="D4" s="271">
        <v>19466020</v>
      </c>
      <c r="E4" s="266"/>
      <c r="F4" s="268" t="s">
        <v>48</v>
      </c>
      <c r="G4" s="269">
        <v>69</v>
      </c>
      <c r="H4" s="270"/>
      <c r="I4" s="271">
        <v>14818433</v>
      </c>
    </row>
    <row r="5" spans="1:17" ht="15.75" customHeight="1" x14ac:dyDescent="0.2">
      <c r="A5" s="268" t="s">
        <v>49</v>
      </c>
      <c r="B5" s="269">
        <v>0</v>
      </c>
      <c r="C5" s="270"/>
      <c r="D5" s="271">
        <v>0</v>
      </c>
      <c r="E5" s="266"/>
      <c r="F5" s="268" t="s">
        <v>49</v>
      </c>
      <c r="G5" s="269">
        <v>0</v>
      </c>
      <c r="H5" s="270"/>
      <c r="I5" s="271">
        <v>0</v>
      </c>
    </row>
    <row r="6" spans="1:17" ht="15.75" customHeight="1" x14ac:dyDescent="0.2">
      <c r="A6" s="268" t="s">
        <v>38</v>
      </c>
      <c r="B6" s="269">
        <v>0</v>
      </c>
      <c r="C6" s="270"/>
      <c r="D6" s="271">
        <v>0</v>
      </c>
      <c r="E6" s="266"/>
      <c r="F6" s="268" t="s">
        <v>38</v>
      </c>
      <c r="G6" s="269">
        <v>0</v>
      </c>
      <c r="H6" s="270"/>
      <c r="I6" s="271">
        <v>0</v>
      </c>
    </row>
    <row r="7" spans="1:17" ht="15" customHeight="1" x14ac:dyDescent="0.2">
      <c r="A7" s="268" t="s">
        <v>36</v>
      </c>
      <c r="B7" s="269">
        <v>0</v>
      </c>
      <c r="C7" s="270"/>
      <c r="D7" s="271">
        <v>0</v>
      </c>
      <c r="E7" s="266"/>
      <c r="F7" s="268" t="s">
        <v>36</v>
      </c>
      <c r="G7" s="269">
        <v>0</v>
      </c>
      <c r="H7" s="270"/>
      <c r="I7" s="271">
        <v>0</v>
      </c>
    </row>
    <row r="8" spans="1:17" ht="15" customHeight="1" x14ac:dyDescent="0.2">
      <c r="A8" s="268" t="s">
        <v>37</v>
      </c>
      <c r="B8" s="269">
        <v>0</v>
      </c>
      <c r="C8" s="272"/>
      <c r="D8" s="273">
        <v>0</v>
      </c>
      <c r="E8" s="266"/>
      <c r="F8" s="268" t="s">
        <v>37</v>
      </c>
      <c r="G8" s="269">
        <v>0</v>
      </c>
      <c r="H8" s="272"/>
      <c r="I8" s="273">
        <v>0</v>
      </c>
    </row>
    <row r="9" spans="1:17" ht="15" customHeight="1" x14ac:dyDescent="0.2">
      <c r="A9" s="268" t="s">
        <v>23</v>
      </c>
      <c r="B9" s="269">
        <v>58</v>
      </c>
      <c r="C9" s="272"/>
      <c r="D9" s="273">
        <v>1368136</v>
      </c>
      <c r="E9" s="266"/>
      <c r="F9" s="268" t="s">
        <v>23</v>
      </c>
      <c r="G9" s="269">
        <v>55</v>
      </c>
      <c r="H9" s="272"/>
      <c r="I9" s="273">
        <v>789800</v>
      </c>
    </row>
    <row r="10" spans="1:17" ht="15.75" customHeight="1" x14ac:dyDescent="0.2">
      <c r="A10" s="268" t="s">
        <v>14</v>
      </c>
      <c r="B10" s="269">
        <v>6</v>
      </c>
      <c r="C10" s="272"/>
      <c r="D10" s="273">
        <v>533900</v>
      </c>
      <c r="E10" s="266"/>
      <c r="F10" s="268" t="s">
        <v>14</v>
      </c>
      <c r="G10" s="269">
        <v>6</v>
      </c>
      <c r="H10" s="272"/>
      <c r="I10" s="273">
        <v>217649</v>
      </c>
    </row>
    <row r="11" spans="1:17" ht="15.75" customHeight="1" x14ac:dyDescent="0.2">
      <c r="A11" s="268" t="s">
        <v>10</v>
      </c>
      <c r="B11" s="274">
        <v>14</v>
      </c>
      <c r="C11" s="272"/>
      <c r="D11" s="273">
        <v>0</v>
      </c>
      <c r="E11" s="266"/>
      <c r="F11" s="268" t="s">
        <v>10</v>
      </c>
      <c r="G11" s="274">
        <v>4</v>
      </c>
      <c r="H11" s="272"/>
      <c r="I11" s="273">
        <v>0</v>
      </c>
    </row>
    <row r="12" spans="1:17" ht="15" customHeight="1" x14ac:dyDescent="0.2">
      <c r="A12" s="268" t="s">
        <v>22</v>
      </c>
      <c r="B12" s="269">
        <v>6</v>
      </c>
      <c r="C12" s="272"/>
      <c r="D12" s="273">
        <v>21909589</v>
      </c>
      <c r="E12" s="266"/>
      <c r="F12" s="268" t="s">
        <v>22</v>
      </c>
      <c r="G12" s="269">
        <v>5</v>
      </c>
      <c r="H12" s="272"/>
      <c r="I12" s="273">
        <v>1981711</v>
      </c>
      <c r="Q12" s="24"/>
    </row>
    <row r="13" spans="1:17" ht="15.75" customHeight="1" x14ac:dyDescent="0.2">
      <c r="A13" s="268" t="s">
        <v>39</v>
      </c>
      <c r="B13" s="269">
        <v>12</v>
      </c>
      <c r="C13" s="272"/>
      <c r="D13" s="273">
        <v>4103888</v>
      </c>
      <c r="E13" s="266"/>
      <c r="F13" s="268" t="s">
        <v>39</v>
      </c>
      <c r="G13" s="269">
        <v>15</v>
      </c>
      <c r="H13" s="272"/>
      <c r="I13" s="273">
        <v>3058124</v>
      </c>
    </row>
    <row r="14" spans="1:17" ht="15.75" customHeight="1" x14ac:dyDescent="0.2">
      <c r="A14" s="268" t="s">
        <v>9</v>
      </c>
      <c r="B14" s="269">
        <v>9</v>
      </c>
      <c r="C14" s="272"/>
      <c r="D14" s="273">
        <v>556025</v>
      </c>
      <c r="E14" s="266"/>
      <c r="F14" s="268" t="s">
        <v>9</v>
      </c>
      <c r="G14" s="269">
        <v>3</v>
      </c>
      <c r="H14" s="272"/>
      <c r="I14" s="273">
        <v>296675</v>
      </c>
    </row>
    <row r="15" spans="1:17" ht="15" customHeight="1" x14ac:dyDescent="0.2">
      <c r="A15" s="275" t="s">
        <v>11</v>
      </c>
      <c r="B15" s="276">
        <v>8</v>
      </c>
      <c r="C15" s="277"/>
      <c r="D15" s="278">
        <v>0</v>
      </c>
      <c r="E15" s="266"/>
      <c r="F15" s="275" t="s">
        <v>11</v>
      </c>
      <c r="G15" s="276">
        <v>11</v>
      </c>
      <c r="H15" s="277"/>
      <c r="I15" s="278">
        <v>0</v>
      </c>
    </row>
    <row r="16" spans="1:17" ht="16.5" customHeight="1" x14ac:dyDescent="0.25">
      <c r="A16" s="279" t="s">
        <v>13</v>
      </c>
      <c r="B16" s="280">
        <f>SUM(B4:B15)</f>
        <v>216</v>
      </c>
      <c r="C16" s="299">
        <f>SUM(C4:C15)</f>
        <v>0</v>
      </c>
      <c r="D16" s="281">
        <f>SUM(D4:D15)</f>
        <v>47937558</v>
      </c>
      <c r="E16" s="266"/>
      <c r="F16" s="279" t="s">
        <v>13</v>
      </c>
      <c r="G16" s="280">
        <f>SUM(G4:G15)</f>
        <v>168</v>
      </c>
      <c r="H16" s="282">
        <f>SUM(H4:H15)</f>
        <v>0</v>
      </c>
      <c r="I16" s="283">
        <f>SUM(I4:I15)</f>
        <v>21162392</v>
      </c>
    </row>
    <row r="17" spans="1:11" ht="18.75" customHeight="1" x14ac:dyDescent="0.2">
      <c r="A17" s="284"/>
      <c r="B17" s="285"/>
      <c r="C17" s="285"/>
      <c r="D17" s="285"/>
      <c r="E17" s="266"/>
      <c r="F17" s="285"/>
      <c r="G17" s="285"/>
      <c r="H17" s="285"/>
      <c r="I17" s="286"/>
    </row>
    <row r="18" spans="1:11" ht="18" x14ac:dyDescent="0.25">
      <c r="A18" s="305" t="s">
        <v>57</v>
      </c>
      <c r="B18" s="287"/>
      <c r="C18" s="288"/>
      <c r="D18" s="289"/>
      <c r="E18" s="266"/>
      <c r="F18" s="305" t="s">
        <v>56</v>
      </c>
      <c r="G18" s="287"/>
      <c r="H18" s="288"/>
      <c r="I18" s="290"/>
    </row>
    <row r="19" spans="1:11" ht="21" customHeight="1" x14ac:dyDescent="0.25">
      <c r="A19" s="291" t="s">
        <v>21</v>
      </c>
      <c r="B19" s="292" t="s">
        <v>32</v>
      </c>
      <c r="C19" s="292" t="s">
        <v>53</v>
      </c>
      <c r="D19" s="292" t="s">
        <v>6</v>
      </c>
      <c r="E19" s="262"/>
      <c r="F19" s="291" t="s">
        <v>21</v>
      </c>
      <c r="G19" s="292" t="s">
        <v>32</v>
      </c>
      <c r="H19" s="293"/>
      <c r="I19" s="294" t="s">
        <v>6</v>
      </c>
    </row>
    <row r="20" spans="1:11" ht="17.25" customHeight="1" x14ac:dyDescent="0.2">
      <c r="A20" s="295" t="s">
        <v>48</v>
      </c>
      <c r="B20" s="269">
        <f>B4+115</f>
        <v>218</v>
      </c>
      <c r="C20" s="270"/>
      <c r="D20" s="271">
        <f>D4+19870210</f>
        <v>39336230</v>
      </c>
      <c r="E20" s="266"/>
      <c r="F20" s="295" t="s">
        <v>48</v>
      </c>
      <c r="G20" s="269">
        <v>150</v>
      </c>
      <c r="H20" s="270"/>
      <c r="I20" s="271">
        <v>30045150</v>
      </c>
    </row>
    <row r="21" spans="1:11" ht="15" customHeight="1" x14ac:dyDescent="0.2">
      <c r="A21" s="295" t="s">
        <v>49</v>
      </c>
      <c r="B21" s="269">
        <f>B5+0</f>
        <v>0</v>
      </c>
      <c r="C21" s="270"/>
      <c r="D21" s="271">
        <f>D5+0</f>
        <v>0</v>
      </c>
      <c r="E21" s="266"/>
      <c r="F21" s="295" t="s">
        <v>49</v>
      </c>
      <c r="G21" s="269">
        <v>0</v>
      </c>
      <c r="H21" s="270"/>
      <c r="I21" s="271">
        <v>0</v>
      </c>
    </row>
    <row r="22" spans="1:11" ht="15" customHeight="1" x14ac:dyDescent="0.2">
      <c r="A22" s="295" t="s">
        <v>38</v>
      </c>
      <c r="B22" s="269">
        <f>B6+0</f>
        <v>0</v>
      </c>
      <c r="C22" s="270"/>
      <c r="D22" s="271">
        <f>D6+0</f>
        <v>0</v>
      </c>
      <c r="E22" s="266"/>
      <c r="F22" s="295" t="s">
        <v>38</v>
      </c>
      <c r="G22" s="269">
        <v>0</v>
      </c>
      <c r="H22" s="270"/>
      <c r="I22" s="271">
        <v>0</v>
      </c>
    </row>
    <row r="23" spans="1:11" ht="16.5" customHeight="1" x14ac:dyDescent="0.2">
      <c r="A23" s="295" t="s">
        <v>36</v>
      </c>
      <c r="B23" s="269">
        <f>B7+5</f>
        <v>5</v>
      </c>
      <c r="C23" s="270">
        <v>20</v>
      </c>
      <c r="D23" s="271">
        <f>D7+2609640</f>
        <v>2609640</v>
      </c>
      <c r="E23" s="266"/>
      <c r="F23" s="295" t="s">
        <v>36</v>
      </c>
      <c r="G23" s="269">
        <v>0</v>
      </c>
      <c r="H23" s="270"/>
      <c r="I23" s="271">
        <v>0</v>
      </c>
    </row>
    <row r="24" spans="1:11" ht="17.25" customHeight="1" x14ac:dyDescent="0.2">
      <c r="A24" s="295" t="s">
        <v>37</v>
      </c>
      <c r="B24" s="269">
        <f>B8+0</f>
        <v>0</v>
      </c>
      <c r="C24" s="272"/>
      <c r="D24" s="273">
        <f>D8+0</f>
        <v>0</v>
      </c>
      <c r="E24" s="266"/>
      <c r="F24" s="295" t="s">
        <v>37</v>
      </c>
      <c r="G24" s="269">
        <v>0</v>
      </c>
      <c r="H24" s="272"/>
      <c r="I24" s="273">
        <v>0</v>
      </c>
    </row>
    <row r="25" spans="1:11" ht="17.25" customHeight="1" x14ac:dyDescent="0.2">
      <c r="A25" s="296" t="s">
        <v>23</v>
      </c>
      <c r="B25" s="269">
        <f>B9+49</f>
        <v>107</v>
      </c>
      <c r="C25" s="272"/>
      <c r="D25" s="273">
        <f>D9+866316</f>
        <v>2234452</v>
      </c>
      <c r="E25" s="297"/>
      <c r="F25" s="296" t="s">
        <v>23</v>
      </c>
      <c r="G25" s="269">
        <v>172</v>
      </c>
      <c r="H25" s="272"/>
      <c r="I25" s="273">
        <v>1804321</v>
      </c>
    </row>
    <row r="26" spans="1:11" ht="16.5" customHeight="1" x14ac:dyDescent="0.2">
      <c r="A26" s="296" t="s">
        <v>14</v>
      </c>
      <c r="B26" s="269">
        <f>B10+3</f>
        <v>9</v>
      </c>
      <c r="C26" s="272"/>
      <c r="D26" s="273">
        <f>D10+150000</f>
        <v>683900</v>
      </c>
      <c r="E26" s="297"/>
      <c r="F26" s="296" t="s">
        <v>14</v>
      </c>
      <c r="G26" s="269">
        <v>8</v>
      </c>
      <c r="H26" s="272"/>
      <c r="I26" s="273">
        <v>304449</v>
      </c>
    </row>
    <row r="27" spans="1:11" ht="15" customHeight="1" x14ac:dyDescent="0.2">
      <c r="A27" s="296" t="s">
        <v>10</v>
      </c>
      <c r="B27" s="274">
        <f>B11+6</f>
        <v>20</v>
      </c>
      <c r="C27" s="272"/>
      <c r="D27" s="273">
        <f>D11+0</f>
        <v>0</v>
      </c>
      <c r="E27" s="297"/>
      <c r="F27" s="296" t="s">
        <v>10</v>
      </c>
      <c r="G27" s="274">
        <v>12</v>
      </c>
      <c r="H27" s="272"/>
      <c r="I27" s="273">
        <v>0</v>
      </c>
      <c r="K27" s="15"/>
    </row>
    <row r="28" spans="1:11" ht="16.5" customHeight="1" x14ac:dyDescent="0.2">
      <c r="A28" s="296" t="s">
        <v>22</v>
      </c>
      <c r="B28" s="269">
        <f>B12+2</f>
        <v>8</v>
      </c>
      <c r="C28" s="272"/>
      <c r="D28" s="273">
        <f>D12+3566000</f>
        <v>25475589</v>
      </c>
      <c r="E28" s="297"/>
      <c r="F28" s="296" t="s">
        <v>22</v>
      </c>
      <c r="G28" s="269">
        <v>10</v>
      </c>
      <c r="H28" s="272"/>
      <c r="I28" s="273">
        <v>18118864</v>
      </c>
    </row>
    <row r="29" spans="1:11" ht="16.5" customHeight="1" x14ac:dyDescent="0.2">
      <c r="A29" s="296" t="s">
        <v>39</v>
      </c>
      <c r="B29" s="269">
        <f>B13+15</f>
        <v>27</v>
      </c>
      <c r="C29" s="272"/>
      <c r="D29" s="273">
        <f>D13+5804292</f>
        <v>9908180</v>
      </c>
      <c r="E29" s="297"/>
      <c r="F29" s="296" t="s">
        <v>39</v>
      </c>
      <c r="G29" s="269">
        <v>34</v>
      </c>
      <c r="H29" s="272"/>
      <c r="I29" s="273">
        <v>11483774</v>
      </c>
    </row>
    <row r="30" spans="1:11" ht="15.75" customHeight="1" x14ac:dyDescent="0.2">
      <c r="A30" s="295" t="s">
        <v>9</v>
      </c>
      <c r="B30" s="269">
        <f>B14+2</f>
        <v>11</v>
      </c>
      <c r="C30" s="272"/>
      <c r="D30" s="273">
        <f>D14+195800</f>
        <v>751825</v>
      </c>
      <c r="E30" s="266"/>
      <c r="F30" s="295" t="s">
        <v>9</v>
      </c>
      <c r="G30" s="269">
        <v>8</v>
      </c>
      <c r="H30" s="272"/>
      <c r="I30" s="273">
        <v>499450</v>
      </c>
    </row>
    <row r="31" spans="1:11" ht="16.5" customHeight="1" x14ac:dyDescent="0.2">
      <c r="A31" s="295" t="s">
        <v>11</v>
      </c>
      <c r="B31" s="276">
        <f>B15+7</f>
        <v>15</v>
      </c>
      <c r="C31" s="277"/>
      <c r="D31" s="278">
        <f>D15+0</f>
        <v>0</v>
      </c>
      <c r="E31" s="266"/>
      <c r="F31" s="295" t="s">
        <v>11</v>
      </c>
      <c r="G31" s="276">
        <v>19</v>
      </c>
      <c r="H31" s="277"/>
      <c r="I31" s="278">
        <v>0</v>
      </c>
    </row>
    <row r="32" spans="1:11" ht="15.75" customHeight="1" x14ac:dyDescent="0.25">
      <c r="A32" s="279" t="s">
        <v>13</v>
      </c>
      <c r="B32" s="298">
        <f>SUM(B20:B31)</f>
        <v>420</v>
      </c>
      <c r="C32" s="299">
        <f>SUM(C20:C31)</f>
        <v>20</v>
      </c>
      <c r="D32" s="300">
        <f>SUM(D20:D31)</f>
        <v>80999816</v>
      </c>
      <c r="E32" s="301"/>
      <c r="F32" s="279" t="s">
        <v>13</v>
      </c>
      <c r="G32" s="302">
        <f>SUM(G20:G31)</f>
        <v>413</v>
      </c>
      <c r="H32" s="282">
        <f>SUM(H20:H31)</f>
        <v>0</v>
      </c>
      <c r="I32" s="303">
        <f>SUM(I20:I31)</f>
        <v>62256008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C34" s="313"/>
      <c r="D34" s="14"/>
    </row>
    <row r="35" spans="2:4" x14ac:dyDescent="0.2">
      <c r="C35" s="313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  <ignoredError sqref="B23 B29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6"/>
  <sheetViews>
    <sheetView tabSelected="1" topLeftCell="A77" zoomScale="115" zoomScaleNormal="115" workbookViewId="0">
      <selection activeCell="M104" sqref="M104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4" t="s">
        <v>50</v>
      </c>
      <c r="B1" s="325"/>
      <c r="C1" s="325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6">
        <v>44593</v>
      </c>
      <c r="B3" s="71" t="s">
        <v>58</v>
      </c>
      <c r="C3" s="72" t="s">
        <v>59</v>
      </c>
      <c r="D3" s="249" t="s">
        <v>60</v>
      </c>
      <c r="E3" s="202">
        <v>2</v>
      </c>
      <c r="F3" s="203">
        <v>13</v>
      </c>
      <c r="G3" s="203">
        <v>7</v>
      </c>
      <c r="H3" s="212" t="s">
        <v>61</v>
      </c>
      <c r="I3" s="83">
        <v>1</v>
      </c>
      <c r="J3" s="75">
        <v>1835</v>
      </c>
      <c r="K3" s="100">
        <v>507</v>
      </c>
      <c r="L3" s="165">
        <v>168696</v>
      </c>
      <c r="M3" s="2"/>
    </row>
    <row r="4" spans="1:21" ht="15" customHeight="1" x14ac:dyDescent="0.2">
      <c r="A4" s="210">
        <v>44593</v>
      </c>
      <c r="B4" s="211" t="s">
        <v>156</v>
      </c>
      <c r="C4" s="212" t="s">
        <v>157</v>
      </c>
      <c r="D4" s="212" t="s">
        <v>158</v>
      </c>
      <c r="E4" s="202">
        <v>9</v>
      </c>
      <c r="F4" s="237">
        <v>3</v>
      </c>
      <c r="G4" s="237">
        <v>2</v>
      </c>
      <c r="H4" s="212" t="s">
        <v>159</v>
      </c>
      <c r="I4" s="81">
        <v>1</v>
      </c>
      <c r="J4" s="238">
        <v>3071</v>
      </c>
      <c r="K4" s="239">
        <v>1137</v>
      </c>
      <c r="L4" s="165">
        <v>500000</v>
      </c>
    </row>
    <row r="5" spans="1:21" ht="15" customHeight="1" x14ac:dyDescent="0.2">
      <c r="A5" s="210">
        <v>44594</v>
      </c>
      <c r="B5" s="211" t="s">
        <v>140</v>
      </c>
      <c r="C5" s="212" t="s">
        <v>141</v>
      </c>
      <c r="D5" s="212" t="s">
        <v>142</v>
      </c>
      <c r="E5" s="202">
        <v>3</v>
      </c>
      <c r="F5" s="237">
        <v>22</v>
      </c>
      <c r="G5" s="237">
        <v>7</v>
      </c>
      <c r="H5" s="212" t="s">
        <v>143</v>
      </c>
      <c r="I5" s="81">
        <v>1</v>
      </c>
      <c r="J5" s="238">
        <v>1521</v>
      </c>
      <c r="K5" s="239">
        <v>595</v>
      </c>
      <c r="L5" s="165">
        <v>139656</v>
      </c>
      <c r="N5" s="2"/>
    </row>
    <row r="6" spans="1:21" ht="15" customHeight="1" x14ac:dyDescent="0.2">
      <c r="A6" s="210">
        <v>44594</v>
      </c>
      <c r="B6" s="211" t="s">
        <v>144</v>
      </c>
      <c r="C6" s="212" t="s">
        <v>145</v>
      </c>
      <c r="D6" s="212" t="s">
        <v>142</v>
      </c>
      <c r="E6" s="202">
        <v>2</v>
      </c>
      <c r="F6" s="237">
        <v>6</v>
      </c>
      <c r="G6" s="237">
        <v>7</v>
      </c>
      <c r="H6" s="212" t="s">
        <v>143</v>
      </c>
      <c r="I6" s="81">
        <v>1</v>
      </c>
      <c r="J6" s="238">
        <v>1797</v>
      </c>
      <c r="K6" s="239">
        <v>656</v>
      </c>
      <c r="L6" s="165">
        <v>161898</v>
      </c>
      <c r="O6" s="2"/>
      <c r="P6" s="2"/>
      <c r="Q6" s="2"/>
      <c r="R6" s="2"/>
      <c r="S6" s="2"/>
      <c r="T6" s="2"/>
      <c r="U6" s="2"/>
    </row>
    <row r="7" spans="1:21" ht="15" customHeight="1" x14ac:dyDescent="0.2">
      <c r="A7" s="210">
        <v>44594</v>
      </c>
      <c r="B7" s="211" t="s">
        <v>148</v>
      </c>
      <c r="C7" s="212" t="s">
        <v>149</v>
      </c>
      <c r="D7" s="212" t="s">
        <v>142</v>
      </c>
      <c r="E7" s="202">
        <v>3</v>
      </c>
      <c r="F7" s="237">
        <v>5</v>
      </c>
      <c r="G7" s="237">
        <v>7</v>
      </c>
      <c r="H7" s="212" t="s">
        <v>143</v>
      </c>
      <c r="I7" s="81">
        <v>1</v>
      </c>
      <c r="J7" s="238">
        <v>1560</v>
      </c>
      <c r="K7" s="239">
        <v>533</v>
      </c>
      <c r="L7" s="165">
        <v>138138</v>
      </c>
      <c r="M7" s="2"/>
      <c r="N7" s="2"/>
    </row>
    <row r="8" spans="1:21" ht="15" customHeight="1" x14ac:dyDescent="0.2">
      <c r="A8" s="210">
        <v>44594</v>
      </c>
      <c r="B8" s="211" t="s">
        <v>150</v>
      </c>
      <c r="C8" s="212" t="s">
        <v>151</v>
      </c>
      <c r="D8" s="212" t="s">
        <v>142</v>
      </c>
      <c r="E8" s="202">
        <v>2</v>
      </c>
      <c r="F8" s="237">
        <v>37</v>
      </c>
      <c r="G8" s="237">
        <v>7</v>
      </c>
      <c r="H8" s="212" t="s">
        <v>143</v>
      </c>
      <c r="I8" s="81">
        <v>1</v>
      </c>
      <c r="J8" s="238">
        <v>1724</v>
      </c>
      <c r="K8" s="239">
        <v>571</v>
      </c>
      <c r="L8" s="165">
        <v>151470</v>
      </c>
      <c r="O8" s="2"/>
      <c r="P8" s="2"/>
      <c r="Q8" s="2"/>
      <c r="R8" s="2"/>
      <c r="S8" s="2"/>
      <c r="T8" s="2"/>
      <c r="U8" s="2"/>
    </row>
    <row r="9" spans="1:21" ht="15" customHeight="1" x14ac:dyDescent="0.2">
      <c r="A9" s="210">
        <v>44594</v>
      </c>
      <c r="B9" s="211" t="s">
        <v>152</v>
      </c>
      <c r="C9" s="212" t="s">
        <v>220</v>
      </c>
      <c r="D9" s="212" t="s">
        <v>142</v>
      </c>
      <c r="E9" s="202">
        <v>3</v>
      </c>
      <c r="F9" s="237">
        <v>15</v>
      </c>
      <c r="G9" s="237">
        <v>7</v>
      </c>
      <c r="H9" s="212" t="s">
        <v>143</v>
      </c>
      <c r="I9" s="81">
        <v>1</v>
      </c>
      <c r="J9" s="238">
        <v>1724</v>
      </c>
      <c r="K9" s="239">
        <v>571</v>
      </c>
      <c r="L9" s="165">
        <v>151470</v>
      </c>
      <c r="N9" s="2"/>
      <c r="T9" s="2"/>
      <c r="U9" s="2"/>
    </row>
    <row r="10" spans="1:21" ht="15" customHeight="1" x14ac:dyDescent="0.2">
      <c r="A10" s="210">
        <v>44594</v>
      </c>
      <c r="B10" s="211" t="s">
        <v>153</v>
      </c>
      <c r="C10" s="212" t="s">
        <v>154</v>
      </c>
      <c r="D10" s="212" t="s">
        <v>130</v>
      </c>
      <c r="E10" s="202" t="s">
        <v>131</v>
      </c>
      <c r="F10" s="237">
        <v>1</v>
      </c>
      <c r="G10" s="237">
        <v>16</v>
      </c>
      <c r="H10" s="212" t="s">
        <v>155</v>
      </c>
      <c r="I10" s="81">
        <v>1</v>
      </c>
      <c r="J10" s="238">
        <v>2254</v>
      </c>
      <c r="K10" s="239">
        <v>462</v>
      </c>
      <c r="L10" s="165">
        <v>250000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166">
        <v>44594</v>
      </c>
      <c r="B11" s="71" t="s">
        <v>164</v>
      </c>
      <c r="C11" s="72" t="s">
        <v>165</v>
      </c>
      <c r="D11" s="72" t="s">
        <v>166</v>
      </c>
      <c r="E11" s="202">
        <v>5</v>
      </c>
      <c r="F11" s="203">
        <v>1</v>
      </c>
      <c r="G11" s="203">
        <v>12</v>
      </c>
      <c r="H11" s="72" t="s">
        <v>167</v>
      </c>
      <c r="I11" s="83">
        <v>1</v>
      </c>
      <c r="J11" s="208">
        <v>2088</v>
      </c>
      <c r="K11" s="100">
        <v>802</v>
      </c>
      <c r="L11" s="165">
        <v>190740</v>
      </c>
      <c r="M11" s="2"/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322">
        <v>44594</v>
      </c>
      <c r="B12" s="71" t="s">
        <v>168</v>
      </c>
      <c r="C12" s="72" t="s">
        <v>169</v>
      </c>
      <c r="D12" s="72" t="s">
        <v>170</v>
      </c>
      <c r="E12" s="202">
        <v>1</v>
      </c>
      <c r="F12" s="207">
        <v>12</v>
      </c>
      <c r="G12" s="72">
        <v>1</v>
      </c>
      <c r="H12" s="72" t="s">
        <v>171</v>
      </c>
      <c r="I12" s="83">
        <v>1</v>
      </c>
      <c r="J12" s="208">
        <v>2872</v>
      </c>
      <c r="K12" s="100">
        <v>644</v>
      </c>
      <c r="L12" s="165">
        <v>250000</v>
      </c>
    </row>
    <row r="13" spans="1:21" ht="15" customHeight="1" x14ac:dyDescent="0.2">
      <c r="A13" s="322">
        <v>44594</v>
      </c>
      <c r="B13" s="71" t="s">
        <v>172</v>
      </c>
      <c r="C13" s="72" t="s">
        <v>173</v>
      </c>
      <c r="D13" s="72" t="s">
        <v>166</v>
      </c>
      <c r="E13" s="202" t="s">
        <v>174</v>
      </c>
      <c r="F13" s="207">
        <v>29</v>
      </c>
      <c r="G13" s="72">
        <v>27</v>
      </c>
      <c r="H13" s="72" t="s">
        <v>167</v>
      </c>
      <c r="I13" s="83">
        <v>1</v>
      </c>
      <c r="J13" s="208">
        <v>2636</v>
      </c>
      <c r="K13" s="100">
        <v>550</v>
      </c>
      <c r="L13" s="165">
        <v>210276</v>
      </c>
    </row>
    <row r="14" spans="1:21" ht="15" customHeight="1" x14ac:dyDescent="0.2">
      <c r="A14" s="166">
        <v>44594</v>
      </c>
      <c r="B14" s="71" t="s">
        <v>175</v>
      </c>
      <c r="C14" s="72" t="s">
        <v>176</v>
      </c>
      <c r="D14" s="72" t="s">
        <v>130</v>
      </c>
      <c r="E14" s="202" t="s">
        <v>174</v>
      </c>
      <c r="F14" s="203">
        <v>4</v>
      </c>
      <c r="G14" s="203">
        <v>20</v>
      </c>
      <c r="H14" s="212" t="s">
        <v>163</v>
      </c>
      <c r="I14" s="83">
        <v>1</v>
      </c>
      <c r="J14" s="208">
        <v>2764</v>
      </c>
      <c r="K14" s="100">
        <v>968</v>
      </c>
      <c r="L14" s="165">
        <v>375000</v>
      </c>
      <c r="M14" s="2"/>
    </row>
    <row r="15" spans="1:21" ht="15" customHeight="1" x14ac:dyDescent="0.2">
      <c r="A15" s="210">
        <v>44594</v>
      </c>
      <c r="B15" s="211" t="s">
        <v>177</v>
      </c>
      <c r="C15" s="212" t="s">
        <v>178</v>
      </c>
      <c r="D15" s="212" t="s">
        <v>166</v>
      </c>
      <c r="E15" s="202">
        <v>15</v>
      </c>
      <c r="F15" s="237">
        <v>1</v>
      </c>
      <c r="G15" s="237">
        <v>21</v>
      </c>
      <c r="H15" s="212" t="s">
        <v>179</v>
      </c>
      <c r="I15" s="81">
        <v>1</v>
      </c>
      <c r="J15" s="238">
        <v>3000</v>
      </c>
      <c r="K15" s="239">
        <v>1098</v>
      </c>
      <c r="L15" s="165">
        <v>325000</v>
      </c>
      <c r="M15" s="2"/>
      <c r="N15" s="2"/>
    </row>
    <row r="16" spans="1:21" ht="15" customHeight="1" x14ac:dyDescent="0.2">
      <c r="A16" s="210">
        <v>44594</v>
      </c>
      <c r="B16" s="211" t="s">
        <v>146</v>
      </c>
      <c r="C16" s="212" t="s">
        <v>147</v>
      </c>
      <c r="D16" s="212" t="s">
        <v>142</v>
      </c>
      <c r="E16" s="202">
        <v>3</v>
      </c>
      <c r="F16" s="237">
        <v>27</v>
      </c>
      <c r="G16" s="237">
        <v>7</v>
      </c>
      <c r="H16" s="212" t="s">
        <v>143</v>
      </c>
      <c r="I16" s="81">
        <v>1</v>
      </c>
      <c r="J16" s="238">
        <v>1560</v>
      </c>
      <c r="K16" s="239">
        <v>533</v>
      </c>
      <c r="L16" s="165">
        <v>138138</v>
      </c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322">
        <v>44595</v>
      </c>
      <c r="B17" s="71" t="s">
        <v>128</v>
      </c>
      <c r="C17" s="72" t="s">
        <v>129</v>
      </c>
      <c r="D17" s="72" t="s">
        <v>130</v>
      </c>
      <c r="E17" s="202" t="s">
        <v>131</v>
      </c>
      <c r="F17" s="207">
        <v>7</v>
      </c>
      <c r="G17" s="72">
        <v>20</v>
      </c>
      <c r="H17" s="72" t="s">
        <v>132</v>
      </c>
      <c r="I17" s="83">
        <v>1</v>
      </c>
      <c r="J17" s="208">
        <v>2188</v>
      </c>
      <c r="K17" s="100">
        <v>638</v>
      </c>
      <c r="L17" s="165">
        <v>245000</v>
      </c>
      <c r="M17" s="2"/>
      <c r="N17" s="2"/>
      <c r="O17" s="2"/>
      <c r="P17" s="2"/>
      <c r="Q17" s="2"/>
      <c r="R17" s="2"/>
      <c r="S17" s="2"/>
    </row>
    <row r="18" spans="1:21" ht="15" customHeight="1" x14ac:dyDescent="0.2">
      <c r="A18" s="210">
        <v>44595</v>
      </c>
      <c r="B18" s="211" t="s">
        <v>133</v>
      </c>
      <c r="C18" s="212" t="s">
        <v>134</v>
      </c>
      <c r="D18" s="212" t="s">
        <v>60</v>
      </c>
      <c r="E18" s="202">
        <v>2</v>
      </c>
      <c r="F18" s="237">
        <v>16</v>
      </c>
      <c r="G18" s="237">
        <v>2</v>
      </c>
      <c r="H18" s="212" t="s">
        <v>135</v>
      </c>
      <c r="I18" s="81">
        <v>1</v>
      </c>
      <c r="J18" s="238">
        <v>1882</v>
      </c>
      <c r="K18" s="239">
        <v>580</v>
      </c>
      <c r="L18" s="165">
        <v>162492</v>
      </c>
      <c r="N18" s="2"/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10">
        <v>44595</v>
      </c>
      <c r="B19" s="211" t="s">
        <v>136</v>
      </c>
      <c r="C19" s="212" t="s">
        <v>137</v>
      </c>
      <c r="D19" s="212" t="s">
        <v>60</v>
      </c>
      <c r="E19" s="202">
        <v>2</v>
      </c>
      <c r="F19" s="237">
        <v>17</v>
      </c>
      <c r="G19" s="237">
        <v>2</v>
      </c>
      <c r="H19" s="212" t="s">
        <v>135</v>
      </c>
      <c r="I19" s="81">
        <v>1</v>
      </c>
      <c r="J19" s="238">
        <v>1744</v>
      </c>
      <c r="K19" s="239">
        <v>532</v>
      </c>
      <c r="L19" s="165">
        <v>150216</v>
      </c>
      <c r="N19" s="1"/>
      <c r="T19" s="1"/>
      <c r="U19" s="1"/>
    </row>
    <row r="20" spans="1:21" s="2" customFormat="1" ht="15" customHeight="1" x14ac:dyDescent="0.2">
      <c r="A20" s="166">
        <v>44595</v>
      </c>
      <c r="B20" s="71" t="s">
        <v>138</v>
      </c>
      <c r="C20" s="72" t="s">
        <v>139</v>
      </c>
      <c r="D20" s="72" t="s">
        <v>60</v>
      </c>
      <c r="E20" s="202">
        <v>2</v>
      </c>
      <c r="F20" s="203">
        <v>18</v>
      </c>
      <c r="G20" s="203">
        <v>2</v>
      </c>
      <c r="H20" s="212" t="s">
        <v>135</v>
      </c>
      <c r="I20" s="83">
        <v>1</v>
      </c>
      <c r="J20" s="208">
        <v>1533</v>
      </c>
      <c r="K20" s="100">
        <v>550</v>
      </c>
      <c r="L20" s="165">
        <v>137478</v>
      </c>
      <c r="O20" s="1"/>
      <c r="P20" s="1"/>
      <c r="Q20" s="1"/>
      <c r="R20" s="1"/>
      <c r="S20" s="1"/>
      <c r="T20" s="1"/>
      <c r="U20" s="1"/>
    </row>
    <row r="21" spans="1:21" s="2" customFormat="1" ht="15" customHeight="1" x14ac:dyDescent="0.2">
      <c r="A21" s="210">
        <v>44595</v>
      </c>
      <c r="B21" s="211" t="s">
        <v>160</v>
      </c>
      <c r="C21" s="212" t="s">
        <v>161</v>
      </c>
      <c r="D21" s="212" t="s">
        <v>162</v>
      </c>
      <c r="E21" s="202">
        <v>14</v>
      </c>
      <c r="F21" s="237">
        <v>16</v>
      </c>
      <c r="G21" s="237">
        <v>7</v>
      </c>
      <c r="H21" s="212" t="s">
        <v>163</v>
      </c>
      <c r="I21" s="81">
        <v>1</v>
      </c>
      <c r="J21" s="238">
        <v>2764</v>
      </c>
      <c r="K21" s="239">
        <v>968</v>
      </c>
      <c r="L21" s="165">
        <v>375000</v>
      </c>
    </row>
    <row r="22" spans="1:21" s="2" customFormat="1" ht="15" customHeight="1" x14ac:dyDescent="0.2">
      <c r="A22" s="210">
        <v>44595</v>
      </c>
      <c r="B22" s="211" t="s">
        <v>221</v>
      </c>
      <c r="C22" s="212" t="s">
        <v>222</v>
      </c>
      <c r="D22" s="212" t="s">
        <v>223</v>
      </c>
      <c r="E22" s="202">
        <v>2</v>
      </c>
      <c r="F22" s="237">
        <v>29</v>
      </c>
      <c r="G22" s="237">
        <v>4</v>
      </c>
      <c r="H22" s="212" t="s">
        <v>224</v>
      </c>
      <c r="I22" s="81">
        <v>1</v>
      </c>
      <c r="J22" s="238">
        <v>2246</v>
      </c>
      <c r="K22" s="239">
        <v>563</v>
      </c>
      <c r="L22" s="165">
        <v>211000</v>
      </c>
    </row>
    <row r="23" spans="1:21" s="2" customFormat="1" ht="15" customHeight="1" x14ac:dyDescent="0.2">
      <c r="A23" s="210">
        <v>44595</v>
      </c>
      <c r="B23" s="211" t="s">
        <v>225</v>
      </c>
      <c r="C23" s="212" t="s">
        <v>226</v>
      </c>
      <c r="D23" s="212" t="s">
        <v>223</v>
      </c>
      <c r="E23" s="202">
        <v>2</v>
      </c>
      <c r="F23" s="237">
        <v>28</v>
      </c>
      <c r="G23" s="237">
        <v>4</v>
      </c>
      <c r="H23" s="212" t="s">
        <v>224</v>
      </c>
      <c r="I23" s="81">
        <v>1</v>
      </c>
      <c r="J23" s="238">
        <v>2628</v>
      </c>
      <c r="K23" s="239">
        <v>464</v>
      </c>
      <c r="L23" s="165">
        <v>226000</v>
      </c>
    </row>
    <row r="24" spans="1:21" s="2" customFormat="1" ht="15" customHeight="1" x14ac:dyDescent="0.2">
      <c r="A24" s="210">
        <v>44595</v>
      </c>
      <c r="B24" s="211" t="s">
        <v>227</v>
      </c>
      <c r="C24" s="212" t="s">
        <v>228</v>
      </c>
      <c r="D24" s="212" t="s">
        <v>223</v>
      </c>
      <c r="E24" s="202">
        <v>2</v>
      </c>
      <c r="F24" s="237">
        <v>31</v>
      </c>
      <c r="G24" s="237">
        <v>9</v>
      </c>
      <c r="H24" s="212" t="s">
        <v>224</v>
      </c>
      <c r="I24" s="81">
        <v>1</v>
      </c>
      <c r="J24" s="238">
        <v>1707</v>
      </c>
      <c r="K24" s="239">
        <v>560</v>
      </c>
      <c r="L24" s="165">
        <v>192000</v>
      </c>
    </row>
    <row r="25" spans="1:21" s="2" customFormat="1" ht="15" customHeight="1" x14ac:dyDescent="0.2">
      <c r="A25" s="210">
        <v>44595</v>
      </c>
      <c r="B25" s="211" t="s">
        <v>229</v>
      </c>
      <c r="C25" s="212" t="s">
        <v>230</v>
      </c>
      <c r="D25" s="212" t="s">
        <v>223</v>
      </c>
      <c r="E25" s="202">
        <v>2</v>
      </c>
      <c r="F25" s="237">
        <v>26</v>
      </c>
      <c r="G25" s="237">
        <v>4</v>
      </c>
      <c r="H25" s="212" t="s">
        <v>224</v>
      </c>
      <c r="I25" s="81">
        <v>1</v>
      </c>
      <c r="J25" s="238">
        <v>1307</v>
      </c>
      <c r="K25" s="239">
        <v>530</v>
      </c>
      <c r="L25" s="165">
        <v>184000</v>
      </c>
      <c r="M25" s="1"/>
      <c r="N25" s="1"/>
    </row>
    <row r="26" spans="1:21" s="2" customFormat="1" ht="15" customHeight="1" x14ac:dyDescent="0.2">
      <c r="A26" s="210">
        <v>44595</v>
      </c>
      <c r="B26" s="211" t="s">
        <v>231</v>
      </c>
      <c r="C26" s="212" t="s">
        <v>232</v>
      </c>
      <c r="D26" s="212" t="s">
        <v>223</v>
      </c>
      <c r="E26" s="202">
        <v>2</v>
      </c>
      <c r="F26" s="237">
        <v>32</v>
      </c>
      <c r="G26" s="237">
        <v>9</v>
      </c>
      <c r="H26" s="212" t="s">
        <v>224</v>
      </c>
      <c r="I26" s="81">
        <v>1</v>
      </c>
      <c r="J26" s="238">
        <v>1849</v>
      </c>
      <c r="K26" s="239">
        <v>521</v>
      </c>
      <c r="L26" s="165">
        <v>191000</v>
      </c>
      <c r="O26" s="1"/>
      <c r="P26" s="1"/>
      <c r="Q26" s="1"/>
      <c r="R26" s="1"/>
      <c r="S26" s="1"/>
      <c r="T26" s="1"/>
      <c r="U26" s="1"/>
    </row>
    <row r="27" spans="1:21" s="2" customFormat="1" ht="15" customHeight="1" x14ac:dyDescent="0.2">
      <c r="A27" s="210">
        <v>44596</v>
      </c>
      <c r="B27" s="211" t="s">
        <v>195</v>
      </c>
      <c r="C27" s="212" t="s">
        <v>196</v>
      </c>
      <c r="D27" s="212" t="s">
        <v>197</v>
      </c>
      <c r="E27" s="202"/>
      <c r="F27" s="237">
        <v>14</v>
      </c>
      <c r="G27" s="237">
        <v>3</v>
      </c>
      <c r="H27" s="212" t="s">
        <v>198</v>
      </c>
      <c r="I27" s="81">
        <v>1</v>
      </c>
      <c r="J27" s="238">
        <v>1276</v>
      </c>
      <c r="K27" s="239">
        <v>204</v>
      </c>
      <c r="L27" s="165">
        <v>100000</v>
      </c>
    </row>
    <row r="28" spans="1:21" s="2" customFormat="1" ht="15" customHeight="1" x14ac:dyDescent="0.2">
      <c r="A28" s="210">
        <v>44596</v>
      </c>
      <c r="B28" s="211" t="s">
        <v>199</v>
      </c>
      <c r="C28" s="212" t="s">
        <v>200</v>
      </c>
      <c r="D28" s="212" t="s">
        <v>170</v>
      </c>
      <c r="E28" s="202">
        <v>1</v>
      </c>
      <c r="F28" s="237">
        <v>11</v>
      </c>
      <c r="G28" s="237">
        <v>1</v>
      </c>
      <c r="H28" s="212" t="s">
        <v>171</v>
      </c>
      <c r="I28" s="81">
        <v>1</v>
      </c>
      <c r="J28" s="238">
        <v>2039</v>
      </c>
      <c r="K28" s="239">
        <v>562</v>
      </c>
      <c r="L28" s="165">
        <v>225000</v>
      </c>
      <c r="M28" s="1"/>
      <c r="N28" s="1"/>
    </row>
    <row r="29" spans="1:21" s="2" customFormat="1" ht="15" customHeight="1" x14ac:dyDescent="0.2">
      <c r="A29" s="210">
        <v>44596</v>
      </c>
      <c r="B29" s="211" t="s">
        <v>204</v>
      </c>
      <c r="C29" s="212" t="s">
        <v>205</v>
      </c>
      <c r="D29" s="212" t="s">
        <v>130</v>
      </c>
      <c r="E29" s="202">
        <v>2</v>
      </c>
      <c r="F29" s="237">
        <v>4</v>
      </c>
      <c r="G29" s="237">
        <v>22</v>
      </c>
      <c r="H29" s="212" t="s">
        <v>171</v>
      </c>
      <c r="I29" s="81">
        <v>1</v>
      </c>
      <c r="J29" s="238">
        <v>2157</v>
      </c>
      <c r="K29" s="239">
        <v>740</v>
      </c>
      <c r="L29" s="165">
        <v>225000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210">
        <v>44599</v>
      </c>
      <c r="B30" s="211" t="s">
        <v>244</v>
      </c>
      <c r="C30" s="212" t="s">
        <v>245</v>
      </c>
      <c r="D30" s="212" t="s">
        <v>246</v>
      </c>
      <c r="E30" s="202">
        <v>3</v>
      </c>
      <c r="F30" s="237">
        <v>19</v>
      </c>
      <c r="G30" s="237">
        <v>11</v>
      </c>
      <c r="H30" s="212" t="s">
        <v>224</v>
      </c>
      <c r="I30" s="81">
        <v>1</v>
      </c>
      <c r="J30" s="238">
        <v>2288</v>
      </c>
      <c r="K30" s="239">
        <v>642</v>
      </c>
      <c r="L30" s="165">
        <v>211000</v>
      </c>
    </row>
    <row r="31" spans="1:21" s="2" customFormat="1" ht="15" customHeight="1" x14ac:dyDescent="0.2">
      <c r="A31" s="210">
        <v>44599</v>
      </c>
      <c r="B31" s="211" t="s">
        <v>258</v>
      </c>
      <c r="C31" s="212" t="s">
        <v>259</v>
      </c>
      <c r="D31" s="212" t="s">
        <v>246</v>
      </c>
      <c r="E31" s="202">
        <v>3</v>
      </c>
      <c r="F31" s="237">
        <v>10</v>
      </c>
      <c r="G31" s="237">
        <v>12</v>
      </c>
      <c r="H31" s="212" t="s">
        <v>224</v>
      </c>
      <c r="I31" s="81">
        <v>1</v>
      </c>
      <c r="J31" s="238">
        <v>1307</v>
      </c>
      <c r="K31" s="239">
        <v>530</v>
      </c>
      <c r="L31" s="165">
        <v>184000</v>
      </c>
    </row>
    <row r="32" spans="1:21" s="2" customFormat="1" ht="14.25" customHeight="1" x14ac:dyDescent="0.2">
      <c r="A32" s="210">
        <v>44599</v>
      </c>
      <c r="B32" s="211" t="s">
        <v>260</v>
      </c>
      <c r="C32" s="212" t="s">
        <v>261</v>
      </c>
      <c r="D32" s="212" t="s">
        <v>246</v>
      </c>
      <c r="E32" s="202">
        <v>3</v>
      </c>
      <c r="F32" s="237">
        <v>7</v>
      </c>
      <c r="G32" s="237">
        <v>12</v>
      </c>
      <c r="H32" s="212" t="s">
        <v>224</v>
      </c>
      <c r="I32" s="81">
        <v>1</v>
      </c>
      <c r="J32" s="238">
        <v>2628</v>
      </c>
      <c r="K32" s="239">
        <v>464</v>
      </c>
      <c r="L32" s="165">
        <v>226000</v>
      </c>
    </row>
    <row r="33" spans="1:12" s="2" customFormat="1" ht="14.25" customHeight="1" x14ac:dyDescent="0.2">
      <c r="A33" s="166">
        <v>44600</v>
      </c>
      <c r="B33" s="71" t="s">
        <v>268</v>
      </c>
      <c r="C33" s="72" t="s">
        <v>269</v>
      </c>
      <c r="D33" s="72" t="s">
        <v>60</v>
      </c>
      <c r="E33" s="202">
        <v>3</v>
      </c>
      <c r="F33" s="203">
        <v>1</v>
      </c>
      <c r="G33" s="203">
        <v>12</v>
      </c>
      <c r="H33" s="212" t="s">
        <v>270</v>
      </c>
      <c r="I33" s="83">
        <v>1</v>
      </c>
      <c r="J33" s="208">
        <v>2117</v>
      </c>
      <c r="K33" s="100">
        <v>415</v>
      </c>
      <c r="L33" s="204">
        <v>175296</v>
      </c>
    </row>
    <row r="34" spans="1:12" s="2" customFormat="1" ht="14.25" customHeight="1" x14ac:dyDescent="0.2">
      <c r="A34" s="210">
        <v>44600</v>
      </c>
      <c r="B34" s="211" t="s">
        <v>279</v>
      </c>
      <c r="C34" s="212" t="s">
        <v>280</v>
      </c>
      <c r="D34" s="212" t="s">
        <v>281</v>
      </c>
      <c r="E34" s="202" t="s">
        <v>282</v>
      </c>
      <c r="F34" s="237">
        <v>3</v>
      </c>
      <c r="G34" s="237">
        <v>4</v>
      </c>
      <c r="H34" s="212" t="s">
        <v>61</v>
      </c>
      <c r="I34" s="81">
        <v>1</v>
      </c>
      <c r="J34" s="238">
        <v>1613</v>
      </c>
      <c r="K34" s="239">
        <v>424</v>
      </c>
      <c r="L34" s="165">
        <v>146592</v>
      </c>
    </row>
    <row r="35" spans="1:12" s="2" customFormat="1" ht="14.25" customHeight="1" x14ac:dyDescent="0.2">
      <c r="A35" s="166">
        <v>44600</v>
      </c>
      <c r="B35" s="71" t="s">
        <v>283</v>
      </c>
      <c r="C35" s="72" t="s">
        <v>284</v>
      </c>
      <c r="D35" s="72" t="s">
        <v>60</v>
      </c>
      <c r="E35" s="202">
        <v>2</v>
      </c>
      <c r="F35" s="203">
        <v>12</v>
      </c>
      <c r="G35" s="203">
        <v>7</v>
      </c>
      <c r="H35" s="212" t="s">
        <v>61</v>
      </c>
      <c r="I35" s="83">
        <v>1</v>
      </c>
      <c r="J35" s="75">
        <v>1443</v>
      </c>
      <c r="K35" s="100">
        <v>412</v>
      </c>
      <c r="L35" s="165">
        <v>133704</v>
      </c>
    </row>
    <row r="36" spans="1:12" s="2" customFormat="1" ht="14.25" customHeight="1" x14ac:dyDescent="0.2">
      <c r="A36" s="210">
        <v>44600</v>
      </c>
      <c r="B36" s="71" t="s">
        <v>319</v>
      </c>
      <c r="C36" s="72" t="s">
        <v>320</v>
      </c>
      <c r="D36" s="72" t="s">
        <v>60</v>
      </c>
      <c r="E36" s="202">
        <v>2</v>
      </c>
      <c r="F36" s="207">
        <v>14</v>
      </c>
      <c r="G36" s="72">
        <v>2</v>
      </c>
      <c r="H36" s="72" t="s">
        <v>135</v>
      </c>
      <c r="I36" s="83">
        <v>1</v>
      </c>
      <c r="J36" s="208">
        <v>1473</v>
      </c>
      <c r="K36" s="100">
        <v>451</v>
      </c>
      <c r="L36" s="165">
        <v>130905</v>
      </c>
    </row>
    <row r="37" spans="1:12" s="2" customFormat="1" ht="14.25" customHeight="1" x14ac:dyDescent="0.2">
      <c r="A37" s="210">
        <v>44600</v>
      </c>
      <c r="B37" s="211" t="s">
        <v>321</v>
      </c>
      <c r="C37" s="212" t="s">
        <v>322</v>
      </c>
      <c r="D37" s="212" t="s">
        <v>60</v>
      </c>
      <c r="E37" s="202">
        <v>2</v>
      </c>
      <c r="F37" s="237">
        <v>7</v>
      </c>
      <c r="G37" s="237">
        <v>3</v>
      </c>
      <c r="H37" s="212" t="s">
        <v>135</v>
      </c>
      <c r="I37" s="81">
        <v>1</v>
      </c>
      <c r="J37" s="238">
        <v>1562</v>
      </c>
      <c r="K37" s="239">
        <v>522</v>
      </c>
      <c r="L37" s="165">
        <v>137679</v>
      </c>
    </row>
    <row r="38" spans="1:12" s="2" customFormat="1" ht="14.25" customHeight="1" x14ac:dyDescent="0.2">
      <c r="A38" s="210">
        <v>44600</v>
      </c>
      <c r="B38" s="211" t="s">
        <v>323</v>
      </c>
      <c r="C38" s="212" t="s">
        <v>324</v>
      </c>
      <c r="D38" s="212" t="s">
        <v>60</v>
      </c>
      <c r="E38" s="202">
        <v>2</v>
      </c>
      <c r="F38" s="237">
        <v>9</v>
      </c>
      <c r="G38" s="237">
        <v>5</v>
      </c>
      <c r="H38" s="212" t="s">
        <v>135</v>
      </c>
      <c r="I38" s="81">
        <v>1</v>
      </c>
      <c r="J38" s="238">
        <v>1879</v>
      </c>
      <c r="K38" s="239">
        <v>544</v>
      </c>
      <c r="L38" s="165">
        <v>159918</v>
      </c>
    </row>
    <row r="39" spans="1:12" s="2" customFormat="1" ht="14.25" customHeight="1" x14ac:dyDescent="0.2">
      <c r="A39" s="166">
        <v>44601</v>
      </c>
      <c r="B39" s="71" t="s">
        <v>288</v>
      </c>
      <c r="C39" s="72" t="s">
        <v>289</v>
      </c>
      <c r="D39" s="72" t="s">
        <v>290</v>
      </c>
      <c r="E39" s="202"/>
      <c r="F39" s="207">
        <v>11</v>
      </c>
      <c r="G39" s="72">
        <v>20</v>
      </c>
      <c r="H39" s="72" t="s">
        <v>291</v>
      </c>
      <c r="I39" s="83">
        <v>1</v>
      </c>
      <c r="J39" s="75">
        <v>1355</v>
      </c>
      <c r="K39" s="100">
        <v>204</v>
      </c>
      <c r="L39" s="165">
        <v>102894</v>
      </c>
    </row>
    <row r="40" spans="1:12" s="2" customFormat="1" ht="14.25" customHeight="1" x14ac:dyDescent="0.2">
      <c r="A40" s="210">
        <v>44601</v>
      </c>
      <c r="B40" s="211" t="s">
        <v>292</v>
      </c>
      <c r="C40" s="212" t="s">
        <v>293</v>
      </c>
      <c r="D40" s="251" t="s">
        <v>294</v>
      </c>
      <c r="E40" s="202">
        <v>2</v>
      </c>
      <c r="F40" s="237"/>
      <c r="G40" s="237"/>
      <c r="H40" s="212" t="s">
        <v>295</v>
      </c>
      <c r="I40" s="81">
        <v>1</v>
      </c>
      <c r="J40" s="238">
        <v>2339</v>
      </c>
      <c r="K40" s="239">
        <v>1105</v>
      </c>
      <c r="L40" s="204">
        <v>227304</v>
      </c>
    </row>
    <row r="41" spans="1:12" s="2" customFormat="1" ht="14.25" customHeight="1" x14ac:dyDescent="0.2">
      <c r="A41" s="166">
        <v>44601</v>
      </c>
      <c r="B41" s="71" t="s">
        <v>329</v>
      </c>
      <c r="C41" s="72" t="s">
        <v>330</v>
      </c>
      <c r="D41" s="72" t="s">
        <v>60</v>
      </c>
      <c r="E41" s="202">
        <v>2</v>
      </c>
      <c r="F41" s="203">
        <v>5</v>
      </c>
      <c r="G41" s="203">
        <v>5</v>
      </c>
      <c r="H41" s="212" t="s">
        <v>135</v>
      </c>
      <c r="I41" s="83">
        <v>1</v>
      </c>
      <c r="J41" s="208">
        <v>1535</v>
      </c>
      <c r="K41" s="100">
        <v>424</v>
      </c>
      <c r="L41" s="165">
        <v>130905</v>
      </c>
    </row>
    <row r="42" spans="1:12" s="2" customFormat="1" ht="14.25" customHeight="1" x14ac:dyDescent="0.2">
      <c r="A42" s="166">
        <v>44601</v>
      </c>
      <c r="B42" s="71" t="s">
        <v>331</v>
      </c>
      <c r="C42" s="72" t="s">
        <v>332</v>
      </c>
      <c r="D42" s="72" t="s">
        <v>60</v>
      </c>
      <c r="E42" s="202">
        <v>2</v>
      </c>
      <c r="F42" s="203">
        <v>32</v>
      </c>
      <c r="G42" s="203">
        <v>4</v>
      </c>
      <c r="H42" s="72" t="s">
        <v>135</v>
      </c>
      <c r="I42" s="83">
        <v>1</v>
      </c>
      <c r="J42" s="208">
        <v>1882</v>
      </c>
      <c r="K42" s="100">
        <v>579</v>
      </c>
      <c r="L42" s="165">
        <v>162426</v>
      </c>
    </row>
    <row r="43" spans="1:12" s="2" customFormat="1" ht="14.25" customHeight="1" x14ac:dyDescent="0.2">
      <c r="A43" s="166">
        <v>44601</v>
      </c>
      <c r="B43" s="71" t="s">
        <v>333</v>
      </c>
      <c r="C43" s="72" t="s">
        <v>334</v>
      </c>
      <c r="D43" s="72" t="s">
        <v>60</v>
      </c>
      <c r="E43" s="202">
        <v>2</v>
      </c>
      <c r="F43" s="207">
        <v>7</v>
      </c>
      <c r="G43" s="72">
        <v>5</v>
      </c>
      <c r="H43" s="72" t="s">
        <v>135</v>
      </c>
      <c r="I43" s="83">
        <v>1</v>
      </c>
      <c r="J43" s="208">
        <v>1532</v>
      </c>
      <c r="K43" s="100">
        <v>550</v>
      </c>
      <c r="L43" s="165">
        <v>137412</v>
      </c>
    </row>
    <row r="44" spans="1:12" s="2" customFormat="1" ht="14.25" customHeight="1" x14ac:dyDescent="0.2">
      <c r="A44" s="210">
        <v>44601</v>
      </c>
      <c r="B44" s="211" t="s">
        <v>335</v>
      </c>
      <c r="C44" s="212" t="s">
        <v>336</v>
      </c>
      <c r="D44" s="251" t="s">
        <v>60</v>
      </c>
      <c r="E44" s="202">
        <v>2</v>
      </c>
      <c r="F44" s="237">
        <v>10</v>
      </c>
      <c r="G44" s="237">
        <v>6</v>
      </c>
      <c r="H44" s="212" t="s">
        <v>135</v>
      </c>
      <c r="I44" s="81">
        <v>1</v>
      </c>
      <c r="J44" s="238">
        <v>1338</v>
      </c>
      <c r="K44" s="239">
        <v>492</v>
      </c>
      <c r="L44" s="165">
        <v>120516</v>
      </c>
    </row>
    <row r="45" spans="1:12" s="2" customFormat="1" ht="13.35" customHeight="1" x14ac:dyDescent="0.2">
      <c r="A45" s="210">
        <v>44601</v>
      </c>
      <c r="B45" s="211" t="s">
        <v>337</v>
      </c>
      <c r="C45" s="212" t="s">
        <v>338</v>
      </c>
      <c r="D45" s="212" t="s">
        <v>60</v>
      </c>
      <c r="E45" s="202">
        <v>2</v>
      </c>
      <c r="F45" s="237">
        <v>8</v>
      </c>
      <c r="G45" s="237">
        <v>5</v>
      </c>
      <c r="H45" s="212" t="s">
        <v>135</v>
      </c>
      <c r="I45" s="81">
        <v>1</v>
      </c>
      <c r="J45" s="238">
        <v>1535</v>
      </c>
      <c r="K45" s="239">
        <v>424</v>
      </c>
      <c r="L45" s="165">
        <v>130905</v>
      </c>
    </row>
    <row r="46" spans="1:12" s="2" customFormat="1" ht="13.35" customHeight="1" x14ac:dyDescent="0.2">
      <c r="A46" s="210">
        <v>44601</v>
      </c>
      <c r="B46" s="211" t="s">
        <v>342</v>
      </c>
      <c r="C46" s="212" t="s">
        <v>343</v>
      </c>
      <c r="D46" s="212" t="s">
        <v>344</v>
      </c>
      <c r="E46" s="202">
        <v>2</v>
      </c>
      <c r="F46" s="237">
        <v>20</v>
      </c>
      <c r="G46" s="237">
        <v>4</v>
      </c>
      <c r="H46" s="212" t="s">
        <v>224</v>
      </c>
      <c r="I46" s="81">
        <v>1</v>
      </c>
      <c r="J46" s="238">
        <v>1947</v>
      </c>
      <c r="K46" s="239">
        <v>488</v>
      </c>
      <c r="L46" s="165">
        <v>205000</v>
      </c>
    </row>
    <row r="47" spans="1:12" s="2" customFormat="1" ht="13.35" customHeight="1" x14ac:dyDescent="0.2">
      <c r="A47" s="210">
        <v>44602</v>
      </c>
      <c r="B47" s="211" t="s">
        <v>325</v>
      </c>
      <c r="C47" s="212" t="s">
        <v>326</v>
      </c>
      <c r="D47" s="212" t="s">
        <v>130</v>
      </c>
      <c r="E47" s="202" t="s">
        <v>174</v>
      </c>
      <c r="F47" s="237">
        <v>2</v>
      </c>
      <c r="G47" s="237">
        <v>22</v>
      </c>
      <c r="H47" s="212" t="s">
        <v>167</v>
      </c>
      <c r="I47" s="81">
        <v>1</v>
      </c>
      <c r="J47" s="238">
        <v>1776</v>
      </c>
      <c r="K47" s="239">
        <v>646</v>
      </c>
      <c r="L47" s="165">
        <v>159852</v>
      </c>
    </row>
    <row r="48" spans="1:12" s="2" customFormat="1" ht="13.35" customHeight="1" x14ac:dyDescent="0.2">
      <c r="A48" s="210">
        <v>44602</v>
      </c>
      <c r="B48" s="211" t="s">
        <v>327</v>
      </c>
      <c r="C48" s="212" t="s">
        <v>328</v>
      </c>
      <c r="D48" s="212" t="s">
        <v>60</v>
      </c>
      <c r="E48" s="202">
        <v>2</v>
      </c>
      <c r="F48" s="237">
        <v>6</v>
      </c>
      <c r="G48" s="237">
        <v>5</v>
      </c>
      <c r="H48" s="212" t="s">
        <v>135</v>
      </c>
      <c r="I48" s="81">
        <v>1</v>
      </c>
      <c r="J48" s="238">
        <v>1562</v>
      </c>
      <c r="K48" s="239">
        <v>452</v>
      </c>
      <c r="L48" s="165">
        <v>133679</v>
      </c>
    </row>
    <row r="49" spans="1:12" s="2" customFormat="1" ht="13.35" customHeight="1" x14ac:dyDescent="0.2">
      <c r="A49" s="210">
        <v>44602</v>
      </c>
      <c r="B49" s="211" t="s">
        <v>339</v>
      </c>
      <c r="C49" s="212" t="s">
        <v>340</v>
      </c>
      <c r="D49" s="212" t="s">
        <v>130</v>
      </c>
      <c r="E49" s="202" t="s">
        <v>174</v>
      </c>
      <c r="F49" s="237">
        <v>3</v>
      </c>
      <c r="G49" s="237">
        <v>24</v>
      </c>
      <c r="H49" s="212" t="s">
        <v>341</v>
      </c>
      <c r="I49" s="81">
        <v>1</v>
      </c>
      <c r="J49" s="238">
        <v>1964</v>
      </c>
      <c r="K49" s="239">
        <v>648</v>
      </c>
      <c r="L49" s="165">
        <v>230000</v>
      </c>
    </row>
    <row r="50" spans="1:12" s="2" customFormat="1" ht="13.35" customHeight="1" x14ac:dyDescent="0.2">
      <c r="A50" s="210">
        <v>44602</v>
      </c>
      <c r="B50" s="211" t="s">
        <v>365</v>
      </c>
      <c r="C50" s="212" t="s">
        <v>368</v>
      </c>
      <c r="D50" s="212" t="s">
        <v>344</v>
      </c>
      <c r="E50" s="202">
        <v>2</v>
      </c>
      <c r="F50" s="237">
        <v>24</v>
      </c>
      <c r="G50" s="237">
        <v>4</v>
      </c>
      <c r="H50" s="212" t="s">
        <v>224</v>
      </c>
      <c r="I50" s="81">
        <v>1</v>
      </c>
      <c r="J50" s="238">
        <v>1947</v>
      </c>
      <c r="K50" s="239">
        <v>567</v>
      </c>
      <c r="L50" s="165">
        <v>205000</v>
      </c>
    </row>
    <row r="51" spans="1:12" s="2" customFormat="1" ht="13.35" customHeight="1" x14ac:dyDescent="0.2">
      <c r="A51" s="210">
        <v>44602</v>
      </c>
      <c r="B51" s="211" t="s">
        <v>369</v>
      </c>
      <c r="C51" s="212" t="s">
        <v>370</v>
      </c>
      <c r="D51" s="212" t="s">
        <v>344</v>
      </c>
      <c r="E51" s="202">
        <v>2</v>
      </c>
      <c r="F51" s="237">
        <v>23</v>
      </c>
      <c r="G51" s="237">
        <v>4</v>
      </c>
      <c r="H51" s="212" t="s">
        <v>224</v>
      </c>
      <c r="I51" s="81">
        <v>1</v>
      </c>
      <c r="J51" s="238">
        <v>1849</v>
      </c>
      <c r="K51" s="239">
        <v>521</v>
      </c>
      <c r="L51" s="165">
        <v>191000</v>
      </c>
    </row>
    <row r="52" spans="1:12" s="2" customFormat="1" ht="13.35" customHeight="1" x14ac:dyDescent="0.2">
      <c r="A52" s="210">
        <v>44602</v>
      </c>
      <c r="B52" s="211" t="s">
        <v>371</v>
      </c>
      <c r="C52" s="212" t="s">
        <v>372</v>
      </c>
      <c r="D52" s="212" t="s">
        <v>344</v>
      </c>
      <c r="E52" s="202">
        <v>2</v>
      </c>
      <c r="F52" s="237">
        <v>19</v>
      </c>
      <c r="G52" s="237">
        <v>4</v>
      </c>
      <c r="H52" s="212" t="s">
        <v>224</v>
      </c>
      <c r="I52" s="81">
        <v>1</v>
      </c>
      <c r="J52" s="238">
        <v>1849</v>
      </c>
      <c r="K52" s="239">
        <v>521</v>
      </c>
      <c r="L52" s="165">
        <v>191000</v>
      </c>
    </row>
    <row r="53" spans="1:12" s="2" customFormat="1" ht="13.35" customHeight="1" x14ac:dyDescent="0.2">
      <c r="A53" s="210">
        <v>44602</v>
      </c>
      <c r="B53" s="211" t="s">
        <v>373</v>
      </c>
      <c r="C53" s="212" t="s">
        <v>372</v>
      </c>
      <c r="D53" s="212" t="s">
        <v>344</v>
      </c>
      <c r="E53" s="202">
        <v>2</v>
      </c>
      <c r="F53" s="237">
        <v>18</v>
      </c>
      <c r="G53" s="237">
        <v>4</v>
      </c>
      <c r="H53" s="212" t="s">
        <v>224</v>
      </c>
      <c r="I53" s="81">
        <v>1</v>
      </c>
      <c r="J53" s="238">
        <v>2100</v>
      </c>
      <c r="K53" s="239">
        <v>482</v>
      </c>
      <c r="L53" s="165">
        <v>205000</v>
      </c>
    </row>
    <row r="54" spans="1:12" s="2" customFormat="1" ht="13.35" customHeight="1" x14ac:dyDescent="0.2">
      <c r="A54" s="210">
        <v>44602</v>
      </c>
      <c r="B54" s="211" t="s">
        <v>374</v>
      </c>
      <c r="C54" s="212" t="s">
        <v>375</v>
      </c>
      <c r="D54" s="212" t="s">
        <v>344</v>
      </c>
      <c r="E54" s="202">
        <v>2</v>
      </c>
      <c r="F54" s="237">
        <v>17</v>
      </c>
      <c r="G54" s="237">
        <v>4</v>
      </c>
      <c r="H54" s="212" t="s">
        <v>224</v>
      </c>
      <c r="I54" s="81">
        <v>1</v>
      </c>
      <c r="J54" s="238">
        <v>1742</v>
      </c>
      <c r="K54" s="239">
        <v>445</v>
      </c>
      <c r="L54" s="165">
        <v>192000</v>
      </c>
    </row>
    <row r="55" spans="1:12" s="2" customFormat="1" ht="13.35" customHeight="1" x14ac:dyDescent="0.2">
      <c r="A55" s="210">
        <v>44602</v>
      </c>
      <c r="B55" s="211" t="s">
        <v>376</v>
      </c>
      <c r="C55" s="212" t="s">
        <v>377</v>
      </c>
      <c r="D55" s="212" t="s">
        <v>344</v>
      </c>
      <c r="E55" s="202">
        <v>2</v>
      </c>
      <c r="F55" s="237">
        <v>21</v>
      </c>
      <c r="G55" s="237">
        <v>4</v>
      </c>
      <c r="H55" s="212" t="s">
        <v>224</v>
      </c>
      <c r="I55" s="81">
        <v>1</v>
      </c>
      <c r="J55" s="238">
        <v>1742</v>
      </c>
      <c r="K55" s="239">
        <v>445</v>
      </c>
      <c r="L55" s="165">
        <v>192000</v>
      </c>
    </row>
    <row r="56" spans="1:12" s="2" customFormat="1" ht="13.35" customHeight="1" x14ac:dyDescent="0.2">
      <c r="A56" s="210">
        <v>44602</v>
      </c>
      <c r="B56" s="211" t="s">
        <v>378</v>
      </c>
      <c r="C56" s="212" t="s">
        <v>379</v>
      </c>
      <c r="D56" s="212" t="s">
        <v>344</v>
      </c>
      <c r="E56" s="202">
        <v>2</v>
      </c>
      <c r="F56" s="237">
        <v>22</v>
      </c>
      <c r="G56" s="237">
        <v>4</v>
      </c>
      <c r="H56" s="212" t="s">
        <v>224</v>
      </c>
      <c r="I56" s="81">
        <v>1</v>
      </c>
      <c r="J56" s="238">
        <v>2100</v>
      </c>
      <c r="K56" s="239">
        <v>482</v>
      </c>
      <c r="L56" s="165">
        <v>205000</v>
      </c>
    </row>
    <row r="57" spans="1:12" s="2" customFormat="1" ht="12.75" customHeight="1" x14ac:dyDescent="0.2">
      <c r="A57" s="210">
        <v>44603</v>
      </c>
      <c r="B57" s="211" t="s">
        <v>456</v>
      </c>
      <c r="C57" s="212" t="s">
        <v>457</v>
      </c>
      <c r="D57" s="212" t="s">
        <v>166</v>
      </c>
      <c r="E57" s="202">
        <v>16</v>
      </c>
      <c r="F57" s="237">
        <v>9</v>
      </c>
      <c r="G57" s="237">
        <v>8</v>
      </c>
      <c r="H57" s="212" t="s">
        <v>458</v>
      </c>
      <c r="I57" s="81">
        <v>1</v>
      </c>
      <c r="J57" s="238">
        <v>2106</v>
      </c>
      <c r="K57" s="239">
        <v>884</v>
      </c>
      <c r="L57" s="165">
        <v>230000</v>
      </c>
    </row>
    <row r="58" spans="1:12" s="2" customFormat="1" ht="12.75" customHeight="1" x14ac:dyDescent="0.2">
      <c r="A58" s="210">
        <v>44603</v>
      </c>
      <c r="B58" s="211" t="s">
        <v>459</v>
      </c>
      <c r="C58" s="212" t="s">
        <v>460</v>
      </c>
      <c r="D58" s="212" t="s">
        <v>60</v>
      </c>
      <c r="E58" s="202">
        <v>2</v>
      </c>
      <c r="F58" s="237">
        <v>12</v>
      </c>
      <c r="G58" s="237">
        <v>2</v>
      </c>
      <c r="H58" s="212" t="s">
        <v>135</v>
      </c>
      <c r="I58" s="81">
        <v>1</v>
      </c>
      <c r="J58" s="238">
        <v>1744</v>
      </c>
      <c r="K58" s="239">
        <v>504</v>
      </c>
      <c r="L58" s="165">
        <v>148368</v>
      </c>
    </row>
    <row r="59" spans="1:12" s="2" customFormat="1" ht="12.75" customHeight="1" x14ac:dyDescent="0.2">
      <c r="A59" s="210">
        <v>44603</v>
      </c>
      <c r="B59" s="211" t="s">
        <v>461</v>
      </c>
      <c r="C59" s="212" t="s">
        <v>462</v>
      </c>
      <c r="D59" s="212" t="s">
        <v>344</v>
      </c>
      <c r="E59" s="202">
        <v>2</v>
      </c>
      <c r="F59" s="237">
        <v>16</v>
      </c>
      <c r="G59" s="237">
        <v>4</v>
      </c>
      <c r="H59" s="212" t="s">
        <v>224</v>
      </c>
      <c r="I59" s="81">
        <v>1</v>
      </c>
      <c r="J59" s="238">
        <v>1947</v>
      </c>
      <c r="K59" s="239">
        <v>567</v>
      </c>
      <c r="L59" s="165">
        <v>205000</v>
      </c>
    </row>
    <row r="60" spans="1:12" s="2" customFormat="1" ht="12.75" customHeight="1" x14ac:dyDescent="0.2">
      <c r="A60" s="166">
        <v>44606</v>
      </c>
      <c r="B60" s="71" t="s">
        <v>435</v>
      </c>
      <c r="C60" s="72" t="s">
        <v>436</v>
      </c>
      <c r="D60" s="72" t="s">
        <v>60</v>
      </c>
      <c r="E60" s="202">
        <v>3</v>
      </c>
      <c r="F60" s="203">
        <v>2</v>
      </c>
      <c r="G60" s="203">
        <v>12</v>
      </c>
      <c r="H60" s="212" t="s">
        <v>270</v>
      </c>
      <c r="I60" s="83">
        <v>1</v>
      </c>
      <c r="J60" s="208">
        <v>1789</v>
      </c>
      <c r="K60" s="100">
        <v>467</v>
      </c>
      <c r="L60" s="204">
        <v>174720</v>
      </c>
    </row>
    <row r="61" spans="1:12" s="2" customFormat="1" ht="12.75" customHeight="1" x14ac:dyDescent="0.2">
      <c r="A61" s="210">
        <v>44607</v>
      </c>
      <c r="B61" s="211" t="s">
        <v>467</v>
      </c>
      <c r="C61" s="212" t="s">
        <v>468</v>
      </c>
      <c r="D61" s="251" t="s">
        <v>469</v>
      </c>
      <c r="E61" s="202">
        <v>2</v>
      </c>
      <c r="F61" s="237">
        <v>2</v>
      </c>
      <c r="G61" s="237">
        <v>2</v>
      </c>
      <c r="H61" s="212" t="s">
        <v>470</v>
      </c>
      <c r="I61" s="81">
        <v>1</v>
      </c>
      <c r="J61" s="238">
        <v>2500</v>
      </c>
      <c r="K61" s="239">
        <v>784</v>
      </c>
      <c r="L61" s="165">
        <v>229880</v>
      </c>
    </row>
    <row r="62" spans="1:12" s="2" customFormat="1" ht="12.75" customHeight="1" x14ac:dyDescent="0.2">
      <c r="A62" s="210">
        <v>44607</v>
      </c>
      <c r="B62" s="211" t="s">
        <v>634</v>
      </c>
      <c r="C62" s="212" t="s">
        <v>635</v>
      </c>
      <c r="D62" s="212" t="s">
        <v>166</v>
      </c>
      <c r="E62" s="202" t="s">
        <v>174</v>
      </c>
      <c r="F62" s="237">
        <v>32</v>
      </c>
      <c r="G62" s="237">
        <v>27</v>
      </c>
      <c r="H62" s="212" t="s">
        <v>167</v>
      </c>
      <c r="I62" s="81">
        <v>1</v>
      </c>
      <c r="J62" s="238">
        <v>2519</v>
      </c>
      <c r="K62" s="239">
        <v>653</v>
      </c>
      <c r="L62" s="165">
        <v>209352</v>
      </c>
    </row>
    <row r="63" spans="1:12" s="2" customFormat="1" ht="12.75" customHeight="1" x14ac:dyDescent="0.2">
      <c r="A63" s="210">
        <v>44607</v>
      </c>
      <c r="B63" s="211" t="s">
        <v>636</v>
      </c>
      <c r="C63" s="212" t="s">
        <v>637</v>
      </c>
      <c r="D63" s="212" t="s">
        <v>166</v>
      </c>
      <c r="E63" s="202" t="s">
        <v>174</v>
      </c>
      <c r="F63" s="237">
        <v>14</v>
      </c>
      <c r="G63" s="237">
        <v>18</v>
      </c>
      <c r="H63" s="212" t="s">
        <v>167</v>
      </c>
      <c r="I63" s="81">
        <v>1</v>
      </c>
      <c r="J63" s="238">
        <v>2298</v>
      </c>
      <c r="K63" s="239">
        <v>786</v>
      </c>
      <c r="L63" s="165">
        <v>203544</v>
      </c>
    </row>
    <row r="64" spans="1:12" s="2" customFormat="1" ht="12.75" customHeight="1" x14ac:dyDescent="0.2">
      <c r="A64" s="210">
        <v>44608</v>
      </c>
      <c r="B64" s="211" t="s">
        <v>478</v>
      </c>
      <c r="C64" s="212" t="s">
        <v>479</v>
      </c>
      <c r="D64" s="212" t="s">
        <v>480</v>
      </c>
      <c r="E64" s="202"/>
      <c r="F64" s="237">
        <v>27</v>
      </c>
      <c r="G64" s="237">
        <v>1</v>
      </c>
      <c r="H64" s="212" t="s">
        <v>481</v>
      </c>
      <c r="I64" s="81">
        <v>1</v>
      </c>
      <c r="J64" s="238">
        <v>1347</v>
      </c>
      <c r="K64" s="239">
        <v>210</v>
      </c>
      <c r="L64" s="165">
        <v>102762</v>
      </c>
    </row>
    <row r="65" spans="1:12" s="2" customFormat="1" ht="12.75" customHeight="1" x14ac:dyDescent="0.2">
      <c r="A65" s="210">
        <v>44608</v>
      </c>
      <c r="B65" s="211" t="s">
        <v>482</v>
      </c>
      <c r="C65" s="212" t="s">
        <v>483</v>
      </c>
      <c r="D65" s="212" t="s">
        <v>484</v>
      </c>
      <c r="E65" s="202">
        <v>10</v>
      </c>
      <c r="F65" s="237" t="s">
        <v>485</v>
      </c>
      <c r="G65" s="237">
        <v>1</v>
      </c>
      <c r="H65" s="212" t="s">
        <v>486</v>
      </c>
      <c r="I65" s="81">
        <v>1</v>
      </c>
      <c r="J65" s="238">
        <v>3386</v>
      </c>
      <c r="K65" s="239">
        <v>1160</v>
      </c>
      <c r="L65" s="165">
        <v>480000</v>
      </c>
    </row>
    <row r="66" spans="1:12" s="2" customFormat="1" ht="12.75" customHeight="1" x14ac:dyDescent="0.2">
      <c r="A66" s="210">
        <v>44608</v>
      </c>
      <c r="B66" s="211" t="s">
        <v>615</v>
      </c>
      <c r="C66" s="212" t="s">
        <v>616</v>
      </c>
      <c r="D66" s="212" t="s">
        <v>60</v>
      </c>
      <c r="E66" s="202">
        <v>2</v>
      </c>
      <c r="F66" s="237">
        <v>15</v>
      </c>
      <c r="G66" s="237">
        <v>2</v>
      </c>
      <c r="H66" s="212" t="s">
        <v>603</v>
      </c>
      <c r="I66" s="81">
        <v>1</v>
      </c>
      <c r="J66" s="238">
        <v>1744</v>
      </c>
      <c r="K66" s="239">
        <v>532</v>
      </c>
      <c r="L66" s="165">
        <v>150216</v>
      </c>
    </row>
    <row r="67" spans="1:12" s="2" customFormat="1" ht="13.35" customHeight="1" x14ac:dyDescent="0.2">
      <c r="A67" s="210">
        <v>44608</v>
      </c>
      <c r="B67" s="211" t="s">
        <v>617</v>
      </c>
      <c r="C67" s="212" t="s">
        <v>618</v>
      </c>
      <c r="D67" s="212" t="s">
        <v>60</v>
      </c>
      <c r="E67" s="202">
        <v>2</v>
      </c>
      <c r="F67" s="237">
        <v>13</v>
      </c>
      <c r="G67" s="237">
        <v>2</v>
      </c>
      <c r="H67" s="212" t="s">
        <v>603</v>
      </c>
      <c r="I67" s="81">
        <v>1</v>
      </c>
      <c r="J67" s="238">
        <v>1562</v>
      </c>
      <c r="K67" s="239">
        <v>452</v>
      </c>
      <c r="L67" s="165">
        <v>133679</v>
      </c>
    </row>
    <row r="68" spans="1:12" s="2" customFormat="1" ht="13.35" customHeight="1" x14ac:dyDescent="0.2">
      <c r="A68" s="210">
        <v>44610</v>
      </c>
      <c r="B68" s="211" t="s">
        <v>598</v>
      </c>
      <c r="C68" s="212" t="s">
        <v>599</v>
      </c>
      <c r="D68" s="212" t="s">
        <v>600</v>
      </c>
      <c r="E68" s="202">
        <v>3</v>
      </c>
      <c r="F68" s="237">
        <v>7</v>
      </c>
      <c r="G68" s="237">
        <v>21</v>
      </c>
      <c r="H68" s="212" t="s">
        <v>61</v>
      </c>
      <c r="I68" s="81">
        <v>1</v>
      </c>
      <c r="J68" s="238">
        <v>1349</v>
      </c>
      <c r="K68" s="239">
        <v>434</v>
      </c>
      <c r="L68" s="165">
        <v>128376</v>
      </c>
    </row>
    <row r="69" spans="1:12" s="2" customFormat="1" ht="13.35" customHeight="1" x14ac:dyDescent="0.2">
      <c r="A69" s="210">
        <v>44610</v>
      </c>
      <c r="B69" s="211" t="s">
        <v>613</v>
      </c>
      <c r="C69" s="212" t="s">
        <v>614</v>
      </c>
      <c r="D69" s="212" t="s">
        <v>600</v>
      </c>
      <c r="E69" s="202">
        <v>3</v>
      </c>
      <c r="F69" s="237">
        <v>6</v>
      </c>
      <c r="G69" s="237">
        <v>21</v>
      </c>
      <c r="H69" s="212" t="s">
        <v>61</v>
      </c>
      <c r="I69" s="81">
        <v>1</v>
      </c>
      <c r="J69" s="238">
        <v>1443</v>
      </c>
      <c r="K69" s="239">
        <v>413</v>
      </c>
      <c r="L69" s="165">
        <v>135376</v>
      </c>
    </row>
    <row r="70" spans="1:12" s="2" customFormat="1" ht="13.35" customHeight="1" x14ac:dyDescent="0.2">
      <c r="A70" s="210">
        <v>44610</v>
      </c>
      <c r="B70" s="211" t="s">
        <v>619</v>
      </c>
      <c r="C70" s="212" t="s">
        <v>620</v>
      </c>
      <c r="D70" s="212" t="s">
        <v>600</v>
      </c>
      <c r="E70" s="202">
        <v>3</v>
      </c>
      <c r="F70" s="237">
        <v>31</v>
      </c>
      <c r="G70" s="237">
        <v>21</v>
      </c>
      <c r="H70" s="212" t="s">
        <v>61</v>
      </c>
      <c r="I70" s="81">
        <v>1</v>
      </c>
      <c r="J70" s="238">
        <v>1835</v>
      </c>
      <c r="K70" s="239">
        <v>507</v>
      </c>
      <c r="L70" s="165">
        <v>168624</v>
      </c>
    </row>
    <row r="71" spans="1:12" s="2" customFormat="1" ht="13.35" customHeight="1" x14ac:dyDescent="0.2">
      <c r="A71" s="210">
        <v>44610</v>
      </c>
      <c r="B71" s="211" t="s">
        <v>621</v>
      </c>
      <c r="C71" s="212" t="s">
        <v>622</v>
      </c>
      <c r="D71" s="212" t="s">
        <v>600</v>
      </c>
      <c r="E71" s="202">
        <v>4</v>
      </c>
      <c r="F71" s="237">
        <v>13</v>
      </c>
      <c r="G71" s="237">
        <v>19</v>
      </c>
      <c r="H71" s="212" t="s">
        <v>61</v>
      </c>
      <c r="I71" s="81">
        <v>1</v>
      </c>
      <c r="J71" s="238">
        <v>2036</v>
      </c>
      <c r="K71" s="239">
        <v>547</v>
      </c>
      <c r="L71" s="165">
        <v>185976</v>
      </c>
    </row>
    <row r="72" spans="1:12" s="2" customFormat="1" ht="13.35" customHeight="1" x14ac:dyDescent="0.2">
      <c r="A72" s="210">
        <v>44610</v>
      </c>
      <c r="B72" s="211" t="s">
        <v>623</v>
      </c>
      <c r="C72" s="212" t="s">
        <v>624</v>
      </c>
      <c r="D72" s="212" t="s">
        <v>281</v>
      </c>
      <c r="E72" s="202" t="s">
        <v>282</v>
      </c>
      <c r="F72" s="237">
        <v>1</v>
      </c>
      <c r="G72" s="237">
        <v>4</v>
      </c>
      <c r="H72" s="212" t="s">
        <v>61</v>
      </c>
      <c r="I72" s="81">
        <v>1</v>
      </c>
      <c r="J72" s="238">
        <v>1510</v>
      </c>
      <c r="K72" s="239">
        <v>513</v>
      </c>
      <c r="L72" s="165">
        <v>135316</v>
      </c>
    </row>
    <row r="73" spans="1:12" s="2" customFormat="1" ht="13.35" customHeight="1" x14ac:dyDescent="0.2">
      <c r="A73" s="210">
        <v>44613</v>
      </c>
      <c r="B73" s="211" t="s">
        <v>601</v>
      </c>
      <c r="C73" s="212" t="s">
        <v>602</v>
      </c>
      <c r="D73" s="212" t="s">
        <v>60</v>
      </c>
      <c r="E73" s="202">
        <v>2</v>
      </c>
      <c r="F73" s="237">
        <v>3</v>
      </c>
      <c r="G73" s="237">
        <v>5</v>
      </c>
      <c r="H73" s="212" t="s">
        <v>603</v>
      </c>
      <c r="I73" s="81">
        <v>1</v>
      </c>
      <c r="J73" s="238">
        <v>1533</v>
      </c>
      <c r="K73" s="239">
        <v>550</v>
      </c>
      <c r="L73" s="165">
        <v>137478</v>
      </c>
    </row>
    <row r="74" spans="1:12" s="2" customFormat="1" ht="13.35" customHeight="1" x14ac:dyDescent="0.2">
      <c r="A74" s="210">
        <v>44613</v>
      </c>
      <c r="B74" s="211" t="s">
        <v>604</v>
      </c>
      <c r="C74" s="212" t="s">
        <v>605</v>
      </c>
      <c r="D74" s="212" t="s">
        <v>142</v>
      </c>
      <c r="E74" s="202">
        <v>3</v>
      </c>
      <c r="F74" s="237">
        <v>7</v>
      </c>
      <c r="G74" s="237">
        <v>8</v>
      </c>
      <c r="H74" s="212" t="s">
        <v>606</v>
      </c>
      <c r="I74" s="81">
        <v>1</v>
      </c>
      <c r="J74" s="238">
        <v>1600</v>
      </c>
      <c r="K74" s="239">
        <v>498</v>
      </c>
      <c r="L74" s="165">
        <v>169938</v>
      </c>
    </row>
    <row r="75" spans="1:12" s="2" customFormat="1" ht="13.35" customHeight="1" x14ac:dyDescent="0.2">
      <c r="A75" s="210">
        <v>44613</v>
      </c>
      <c r="B75" s="211" t="s">
        <v>607</v>
      </c>
      <c r="C75" s="212" t="s">
        <v>608</v>
      </c>
      <c r="D75" s="212" t="s">
        <v>142</v>
      </c>
      <c r="E75" s="202">
        <v>3</v>
      </c>
      <c r="F75" s="237">
        <v>11</v>
      </c>
      <c r="G75" s="237">
        <v>8</v>
      </c>
      <c r="H75" s="212" t="s">
        <v>606</v>
      </c>
      <c r="I75" s="81">
        <v>1</v>
      </c>
      <c r="J75" s="238">
        <v>1900</v>
      </c>
      <c r="K75" s="239">
        <v>556</v>
      </c>
      <c r="L75" s="165">
        <v>198936</v>
      </c>
    </row>
    <row r="76" spans="1:12" s="2" customFormat="1" ht="13.35" customHeight="1" x14ac:dyDescent="0.2">
      <c r="A76" s="210">
        <v>44613</v>
      </c>
      <c r="B76" s="211" t="s">
        <v>609</v>
      </c>
      <c r="C76" s="212" t="s">
        <v>610</v>
      </c>
      <c r="D76" s="212" t="s">
        <v>142</v>
      </c>
      <c r="E76" s="202">
        <v>3</v>
      </c>
      <c r="F76" s="237">
        <v>12</v>
      </c>
      <c r="G76" s="237">
        <v>8</v>
      </c>
      <c r="H76" s="212" t="s">
        <v>606</v>
      </c>
      <c r="I76" s="81">
        <v>1</v>
      </c>
      <c r="J76" s="238">
        <v>1800</v>
      </c>
      <c r="K76" s="239">
        <v>554</v>
      </c>
      <c r="L76" s="165">
        <v>190674</v>
      </c>
    </row>
    <row r="77" spans="1:12" s="2" customFormat="1" ht="13.35" customHeight="1" x14ac:dyDescent="0.2">
      <c r="A77" s="210">
        <v>44613</v>
      </c>
      <c r="B77" s="211" t="s">
        <v>611</v>
      </c>
      <c r="C77" s="212" t="s">
        <v>612</v>
      </c>
      <c r="D77" s="212" t="s">
        <v>142</v>
      </c>
      <c r="E77" s="202">
        <v>3</v>
      </c>
      <c r="F77" s="237">
        <v>16</v>
      </c>
      <c r="G77" s="237">
        <v>7</v>
      </c>
      <c r="H77" s="212" t="s">
        <v>606</v>
      </c>
      <c r="I77" s="81">
        <v>1</v>
      </c>
      <c r="J77" s="238">
        <v>1800</v>
      </c>
      <c r="K77" s="239">
        <v>554</v>
      </c>
      <c r="L77" s="165">
        <v>190674</v>
      </c>
    </row>
    <row r="78" spans="1:12" s="2" customFormat="1" ht="13.35" customHeight="1" x14ac:dyDescent="0.2">
      <c r="A78" s="210">
        <v>44613</v>
      </c>
      <c r="B78" s="211" t="s">
        <v>625</v>
      </c>
      <c r="C78" s="212" t="s">
        <v>626</v>
      </c>
      <c r="D78" s="212" t="s">
        <v>60</v>
      </c>
      <c r="E78" s="202">
        <v>2</v>
      </c>
      <c r="F78" s="237">
        <v>2</v>
      </c>
      <c r="G78" s="237">
        <v>3</v>
      </c>
      <c r="H78" s="212" t="s">
        <v>603</v>
      </c>
      <c r="I78" s="81">
        <v>1</v>
      </c>
      <c r="J78" s="238">
        <v>1533</v>
      </c>
      <c r="K78" s="239">
        <v>550</v>
      </c>
      <c r="L78" s="165">
        <v>137478</v>
      </c>
    </row>
    <row r="79" spans="1:12" s="2" customFormat="1" ht="13.35" customHeight="1" x14ac:dyDescent="0.2">
      <c r="A79" s="210">
        <v>44613</v>
      </c>
      <c r="B79" s="211" t="s">
        <v>627</v>
      </c>
      <c r="C79" s="212" t="s">
        <v>628</v>
      </c>
      <c r="D79" s="212" t="s">
        <v>629</v>
      </c>
      <c r="E79" s="202">
        <v>1</v>
      </c>
      <c r="F79" s="237"/>
      <c r="G79" s="237" t="s">
        <v>630</v>
      </c>
      <c r="H79" s="212" t="s">
        <v>631</v>
      </c>
      <c r="I79" s="81">
        <v>1</v>
      </c>
      <c r="J79" s="238">
        <v>2030</v>
      </c>
      <c r="K79" s="239">
        <v>310</v>
      </c>
      <c r="L79" s="165">
        <v>185000</v>
      </c>
    </row>
    <row r="80" spans="1:12" s="2" customFormat="1" ht="13.35" customHeight="1" x14ac:dyDescent="0.2">
      <c r="A80" s="210">
        <v>44613</v>
      </c>
      <c r="B80" s="211" t="s">
        <v>632</v>
      </c>
      <c r="C80" s="212" t="s">
        <v>633</v>
      </c>
      <c r="D80" s="212" t="s">
        <v>629</v>
      </c>
      <c r="E80" s="202">
        <v>1</v>
      </c>
      <c r="F80" s="237"/>
      <c r="G80" s="237" t="s">
        <v>630</v>
      </c>
      <c r="H80" s="212" t="s">
        <v>631</v>
      </c>
      <c r="I80" s="81">
        <v>1</v>
      </c>
      <c r="J80" s="238">
        <v>2030</v>
      </c>
      <c r="K80" s="239">
        <v>310</v>
      </c>
      <c r="L80" s="165">
        <v>185000</v>
      </c>
    </row>
    <row r="81" spans="1:12" s="2" customFormat="1" ht="13.35" customHeight="1" x14ac:dyDescent="0.2">
      <c r="A81" s="210">
        <v>44613</v>
      </c>
      <c r="B81" s="211" t="s">
        <v>638</v>
      </c>
      <c r="C81" s="212" t="s">
        <v>639</v>
      </c>
      <c r="D81" s="212" t="s">
        <v>142</v>
      </c>
      <c r="E81" s="202">
        <v>3</v>
      </c>
      <c r="F81" s="237">
        <v>2</v>
      </c>
      <c r="G81" s="237">
        <v>9</v>
      </c>
      <c r="H81" s="212" t="s">
        <v>606</v>
      </c>
      <c r="I81" s="81">
        <v>1</v>
      </c>
      <c r="J81" s="238">
        <v>2230</v>
      </c>
      <c r="K81" s="239">
        <v>605</v>
      </c>
      <c r="L81" s="165">
        <v>229635</v>
      </c>
    </row>
    <row r="82" spans="1:12" s="2" customFormat="1" ht="13.35" customHeight="1" x14ac:dyDescent="0.2">
      <c r="A82" s="210">
        <v>44614</v>
      </c>
      <c r="B82" s="211" t="s">
        <v>642</v>
      </c>
      <c r="C82" s="212" t="s">
        <v>643</v>
      </c>
      <c r="D82" s="212" t="s">
        <v>142</v>
      </c>
      <c r="E82" s="202">
        <v>3</v>
      </c>
      <c r="F82" s="237">
        <v>31</v>
      </c>
      <c r="G82" s="237">
        <v>7</v>
      </c>
      <c r="H82" s="212" t="s">
        <v>143</v>
      </c>
      <c r="I82" s="81">
        <v>1</v>
      </c>
      <c r="J82" s="238">
        <v>1521</v>
      </c>
      <c r="K82" s="239">
        <v>505</v>
      </c>
      <c r="L82" s="165">
        <v>133716</v>
      </c>
    </row>
    <row r="83" spans="1:12" s="2" customFormat="1" ht="13.35" customHeight="1" x14ac:dyDescent="0.2">
      <c r="A83" s="210">
        <v>44614</v>
      </c>
      <c r="B83" s="211" t="s">
        <v>644</v>
      </c>
      <c r="C83" s="212" t="s">
        <v>645</v>
      </c>
      <c r="D83" s="212" t="s">
        <v>142</v>
      </c>
      <c r="E83" s="202">
        <v>3</v>
      </c>
      <c r="F83" s="237">
        <v>38</v>
      </c>
      <c r="G83" s="237">
        <v>7</v>
      </c>
      <c r="H83" s="212" t="s">
        <v>143</v>
      </c>
      <c r="I83" s="81">
        <v>1</v>
      </c>
      <c r="J83" s="238">
        <v>1807</v>
      </c>
      <c r="K83" s="239">
        <v>656</v>
      </c>
      <c r="L83" s="165">
        <v>161898</v>
      </c>
    </row>
    <row r="84" spans="1:12" s="2" customFormat="1" ht="13.35" customHeight="1" x14ac:dyDescent="0.2">
      <c r="A84" s="210">
        <v>44614</v>
      </c>
      <c r="B84" s="211" t="s">
        <v>650</v>
      </c>
      <c r="C84" s="212" t="s">
        <v>651</v>
      </c>
      <c r="D84" s="212" t="s">
        <v>281</v>
      </c>
      <c r="E84" s="202" t="s">
        <v>282</v>
      </c>
      <c r="F84" s="237">
        <v>6</v>
      </c>
      <c r="G84" s="237">
        <v>6</v>
      </c>
      <c r="H84" s="212" t="s">
        <v>61</v>
      </c>
      <c r="I84" s="81">
        <v>1</v>
      </c>
      <c r="J84" s="238">
        <v>1349</v>
      </c>
      <c r="K84" s="239">
        <v>434</v>
      </c>
      <c r="L84" s="165">
        <v>128376</v>
      </c>
    </row>
    <row r="85" spans="1:12" s="2" customFormat="1" ht="13.35" customHeight="1" x14ac:dyDescent="0.2">
      <c r="A85" s="210">
        <v>44614</v>
      </c>
      <c r="B85" s="211" t="s">
        <v>652</v>
      </c>
      <c r="C85" s="212" t="s">
        <v>653</v>
      </c>
      <c r="D85" s="212" t="s">
        <v>60</v>
      </c>
      <c r="E85" s="202">
        <v>2</v>
      </c>
      <c r="F85" s="237">
        <v>2</v>
      </c>
      <c r="G85" s="237">
        <v>5</v>
      </c>
      <c r="H85" s="212" t="s">
        <v>603</v>
      </c>
      <c r="I85" s="81">
        <v>1</v>
      </c>
      <c r="J85" s="238">
        <v>1338</v>
      </c>
      <c r="K85" s="239">
        <v>494</v>
      </c>
      <c r="L85" s="165">
        <v>120846</v>
      </c>
    </row>
    <row r="86" spans="1:12" s="2" customFormat="1" ht="13.35" customHeight="1" x14ac:dyDescent="0.2">
      <c r="A86" s="210">
        <v>44614</v>
      </c>
      <c r="B86" s="211" t="s">
        <v>654</v>
      </c>
      <c r="C86" s="212" t="s">
        <v>655</v>
      </c>
      <c r="D86" s="212" t="s">
        <v>60</v>
      </c>
      <c r="E86" s="202">
        <v>2</v>
      </c>
      <c r="F86" s="237">
        <v>10</v>
      </c>
      <c r="G86" s="237">
        <v>1</v>
      </c>
      <c r="H86" s="212" t="s">
        <v>603</v>
      </c>
      <c r="I86" s="81">
        <v>1</v>
      </c>
      <c r="J86" s="238">
        <v>1535</v>
      </c>
      <c r="K86" s="239">
        <v>406</v>
      </c>
      <c r="L86" s="165">
        <v>131878</v>
      </c>
    </row>
    <row r="87" spans="1:12" s="2" customFormat="1" ht="13.35" customHeight="1" x14ac:dyDescent="0.2">
      <c r="A87" s="210">
        <v>44615</v>
      </c>
      <c r="B87" s="211" t="s">
        <v>698</v>
      </c>
      <c r="C87" s="212" t="s">
        <v>699</v>
      </c>
      <c r="D87" s="212" t="s">
        <v>130</v>
      </c>
      <c r="E87" s="202" t="s">
        <v>131</v>
      </c>
      <c r="F87" s="237">
        <v>7</v>
      </c>
      <c r="G87" s="237">
        <v>18</v>
      </c>
      <c r="H87" s="212" t="s">
        <v>167</v>
      </c>
      <c r="I87" s="81">
        <v>1</v>
      </c>
      <c r="J87" s="238">
        <v>2615</v>
      </c>
      <c r="K87" s="239">
        <v>991</v>
      </c>
      <c r="L87" s="165">
        <v>237996</v>
      </c>
    </row>
    <row r="88" spans="1:12" s="2" customFormat="1" ht="13.35" customHeight="1" x14ac:dyDescent="0.2">
      <c r="A88" s="210">
        <v>44615</v>
      </c>
      <c r="B88" s="211" t="s">
        <v>700</v>
      </c>
      <c r="C88" s="212" t="s">
        <v>701</v>
      </c>
      <c r="D88" s="212" t="s">
        <v>344</v>
      </c>
      <c r="E88" s="202">
        <v>2</v>
      </c>
      <c r="F88" s="237">
        <v>29</v>
      </c>
      <c r="G88" s="237">
        <v>9</v>
      </c>
      <c r="H88" s="212" t="s">
        <v>224</v>
      </c>
      <c r="I88" s="81">
        <v>1</v>
      </c>
      <c r="J88" s="238">
        <v>2052</v>
      </c>
      <c r="K88" s="239">
        <v>427</v>
      </c>
      <c r="L88" s="165">
        <v>211000</v>
      </c>
    </row>
    <row r="89" spans="1:12" s="2" customFormat="1" ht="13.35" customHeight="1" x14ac:dyDescent="0.2">
      <c r="A89" s="210">
        <v>44615</v>
      </c>
      <c r="B89" s="211" t="s">
        <v>702</v>
      </c>
      <c r="C89" s="212" t="s">
        <v>703</v>
      </c>
      <c r="D89" s="212" t="s">
        <v>344</v>
      </c>
      <c r="E89" s="202">
        <v>2</v>
      </c>
      <c r="F89" s="237">
        <v>28</v>
      </c>
      <c r="G89" s="237">
        <v>9</v>
      </c>
      <c r="H89" s="212" t="s">
        <v>224</v>
      </c>
      <c r="I89" s="81">
        <v>1</v>
      </c>
      <c r="J89" s="238">
        <v>2125</v>
      </c>
      <c r="K89" s="239">
        <v>533</v>
      </c>
      <c r="L89" s="165">
        <v>215000</v>
      </c>
    </row>
    <row r="90" spans="1:12" s="2" customFormat="1" ht="13.35" customHeight="1" x14ac:dyDescent="0.2">
      <c r="A90" s="210">
        <v>44615</v>
      </c>
      <c r="B90" s="211" t="s">
        <v>704</v>
      </c>
      <c r="C90" s="212" t="s">
        <v>705</v>
      </c>
      <c r="D90" s="212" t="s">
        <v>344</v>
      </c>
      <c r="E90" s="202">
        <v>2</v>
      </c>
      <c r="F90" s="237">
        <v>25</v>
      </c>
      <c r="G90" s="237">
        <v>4</v>
      </c>
      <c r="H90" s="212" t="s">
        <v>224</v>
      </c>
      <c r="I90" s="81">
        <v>1</v>
      </c>
      <c r="J90" s="238">
        <v>2628</v>
      </c>
      <c r="K90" s="239">
        <v>464</v>
      </c>
      <c r="L90" s="165">
        <v>226000</v>
      </c>
    </row>
    <row r="91" spans="1:12" s="2" customFormat="1" ht="13.35" customHeight="1" x14ac:dyDescent="0.2">
      <c r="A91" s="210">
        <v>44615</v>
      </c>
      <c r="B91" s="211" t="s">
        <v>706</v>
      </c>
      <c r="C91" s="212" t="s">
        <v>705</v>
      </c>
      <c r="D91" s="212" t="s">
        <v>344</v>
      </c>
      <c r="E91" s="202">
        <v>2</v>
      </c>
      <c r="F91" s="237">
        <v>27</v>
      </c>
      <c r="G91" s="237">
        <v>9</v>
      </c>
      <c r="H91" s="212" t="s">
        <v>224</v>
      </c>
      <c r="I91" s="81">
        <v>1</v>
      </c>
      <c r="J91" s="238">
        <v>2052</v>
      </c>
      <c r="K91" s="239">
        <v>563</v>
      </c>
      <c r="L91" s="165">
        <v>211000</v>
      </c>
    </row>
    <row r="92" spans="1:12" s="2" customFormat="1" ht="13.35" customHeight="1" x14ac:dyDescent="0.2">
      <c r="A92" s="210">
        <v>44615</v>
      </c>
      <c r="B92" s="211" t="s">
        <v>707</v>
      </c>
      <c r="C92" s="212" t="s">
        <v>708</v>
      </c>
      <c r="D92" s="212" t="s">
        <v>344</v>
      </c>
      <c r="E92" s="202">
        <v>2</v>
      </c>
      <c r="F92" s="237">
        <v>26</v>
      </c>
      <c r="G92" s="237">
        <v>9</v>
      </c>
      <c r="H92" s="212" t="s">
        <v>224</v>
      </c>
      <c r="I92" s="81">
        <v>1</v>
      </c>
      <c r="J92" s="238">
        <v>1523</v>
      </c>
      <c r="K92" s="239">
        <v>574</v>
      </c>
      <c r="L92" s="165">
        <v>195000</v>
      </c>
    </row>
    <row r="93" spans="1:12" s="2" customFormat="1" ht="13.35" customHeight="1" x14ac:dyDescent="0.2">
      <c r="A93" s="210">
        <v>44615</v>
      </c>
      <c r="B93" s="211" t="s">
        <v>709</v>
      </c>
      <c r="C93" s="212" t="s">
        <v>710</v>
      </c>
      <c r="D93" s="212" t="s">
        <v>344</v>
      </c>
      <c r="E93" s="202">
        <v>2</v>
      </c>
      <c r="F93" s="237">
        <v>30</v>
      </c>
      <c r="G93" s="237">
        <v>9</v>
      </c>
      <c r="H93" s="212" t="s">
        <v>224</v>
      </c>
      <c r="I93" s="81">
        <v>1</v>
      </c>
      <c r="J93" s="238">
        <v>2100</v>
      </c>
      <c r="K93" s="239">
        <v>482</v>
      </c>
      <c r="L93" s="165">
        <v>205000</v>
      </c>
    </row>
    <row r="94" spans="1:12" s="2" customFormat="1" ht="13.35" customHeight="1" x14ac:dyDescent="0.2">
      <c r="A94" s="210">
        <v>44615</v>
      </c>
      <c r="B94" s="211" t="s">
        <v>711</v>
      </c>
      <c r="C94" s="212" t="s">
        <v>712</v>
      </c>
      <c r="D94" s="212" t="s">
        <v>60</v>
      </c>
      <c r="E94" s="202">
        <v>2</v>
      </c>
      <c r="F94" s="237">
        <v>14</v>
      </c>
      <c r="G94" s="237">
        <v>7</v>
      </c>
      <c r="H94" s="212" t="s">
        <v>61</v>
      </c>
      <c r="I94" s="81">
        <v>1</v>
      </c>
      <c r="J94" s="238">
        <v>2036</v>
      </c>
      <c r="K94" s="239">
        <v>547</v>
      </c>
      <c r="L94" s="165">
        <v>185976</v>
      </c>
    </row>
    <row r="95" spans="1:12" s="2" customFormat="1" ht="13.35" customHeight="1" x14ac:dyDescent="0.2">
      <c r="A95" s="210">
        <v>44616</v>
      </c>
      <c r="B95" s="211" t="s">
        <v>750</v>
      </c>
      <c r="C95" s="212" t="s">
        <v>751</v>
      </c>
      <c r="D95" s="212" t="s">
        <v>142</v>
      </c>
      <c r="E95" s="202">
        <v>3</v>
      </c>
      <c r="F95" s="237">
        <v>1</v>
      </c>
      <c r="G95" s="237">
        <v>8</v>
      </c>
      <c r="H95" s="212" t="s">
        <v>606</v>
      </c>
      <c r="I95" s="81">
        <v>1</v>
      </c>
      <c r="J95" s="238">
        <v>2000</v>
      </c>
      <c r="K95" s="239">
        <v>559</v>
      </c>
      <c r="L95" s="165">
        <v>207279</v>
      </c>
    </row>
    <row r="96" spans="1:12" s="2" customFormat="1" ht="13.35" customHeight="1" x14ac:dyDescent="0.2">
      <c r="A96" s="210">
        <v>44616</v>
      </c>
      <c r="B96" s="211" t="s">
        <v>752</v>
      </c>
      <c r="C96" s="212" t="s">
        <v>753</v>
      </c>
      <c r="D96" s="212" t="s">
        <v>166</v>
      </c>
      <c r="E96" s="202" t="s">
        <v>174</v>
      </c>
      <c r="F96" s="237">
        <v>30</v>
      </c>
      <c r="G96" s="237">
        <v>27</v>
      </c>
      <c r="H96" s="212" t="s">
        <v>754</v>
      </c>
      <c r="I96" s="81">
        <v>1</v>
      </c>
      <c r="J96" s="238">
        <v>2828</v>
      </c>
      <c r="K96" s="239">
        <v>724</v>
      </c>
      <c r="L96" s="165">
        <v>287712</v>
      </c>
    </row>
    <row r="97" spans="1:21" s="2" customFormat="1" ht="13.35" customHeight="1" x14ac:dyDescent="0.2">
      <c r="A97" s="210">
        <v>44616</v>
      </c>
      <c r="B97" s="211" t="s">
        <v>791</v>
      </c>
      <c r="C97" s="212" t="s">
        <v>792</v>
      </c>
      <c r="D97" s="212" t="s">
        <v>600</v>
      </c>
      <c r="E97" s="202">
        <v>3</v>
      </c>
      <c r="F97" s="237">
        <v>16</v>
      </c>
      <c r="G97" s="237">
        <v>21</v>
      </c>
      <c r="H97" s="212" t="s">
        <v>61</v>
      </c>
      <c r="I97" s="81">
        <v>1</v>
      </c>
      <c r="J97" s="238">
        <v>2063</v>
      </c>
      <c r="K97" s="239">
        <v>547</v>
      </c>
      <c r="L97" s="165">
        <v>185976</v>
      </c>
    </row>
    <row r="98" spans="1:21" s="2" customFormat="1" ht="13.35" customHeight="1" x14ac:dyDescent="0.2">
      <c r="A98" s="210">
        <v>44616</v>
      </c>
      <c r="B98" s="211" t="s">
        <v>793</v>
      </c>
      <c r="C98" s="212" t="s">
        <v>794</v>
      </c>
      <c r="D98" s="212" t="s">
        <v>60</v>
      </c>
      <c r="E98" s="202">
        <v>2</v>
      </c>
      <c r="F98" s="237">
        <v>15</v>
      </c>
      <c r="G98" s="237">
        <v>7</v>
      </c>
      <c r="H98" s="212" t="s">
        <v>61</v>
      </c>
      <c r="I98" s="81">
        <v>1</v>
      </c>
      <c r="J98" s="238">
        <v>1510</v>
      </c>
      <c r="K98" s="239">
        <v>513</v>
      </c>
      <c r="L98" s="165">
        <v>145350</v>
      </c>
    </row>
    <row r="99" spans="1:21" s="2" customFormat="1" ht="13.35" customHeight="1" x14ac:dyDescent="0.2">
      <c r="A99" s="210">
        <v>44616</v>
      </c>
      <c r="B99" s="211" t="s">
        <v>795</v>
      </c>
      <c r="C99" s="212" t="s">
        <v>796</v>
      </c>
      <c r="D99" s="212" t="s">
        <v>797</v>
      </c>
      <c r="E99" s="202">
        <v>1</v>
      </c>
      <c r="F99" s="237">
        <v>12</v>
      </c>
      <c r="G99" s="237">
        <v>3</v>
      </c>
      <c r="H99" s="212" t="s">
        <v>798</v>
      </c>
      <c r="I99" s="81">
        <v>1</v>
      </c>
      <c r="J99" s="238">
        <v>1429</v>
      </c>
      <c r="K99" s="239">
        <v>553</v>
      </c>
      <c r="L99" s="165">
        <v>130812</v>
      </c>
    </row>
    <row r="100" spans="1:21" s="2" customFormat="1" ht="13.35" customHeight="1" x14ac:dyDescent="0.2">
      <c r="A100" s="210">
        <v>44616</v>
      </c>
      <c r="B100" s="211" t="s">
        <v>801</v>
      </c>
      <c r="C100" s="212" t="s">
        <v>802</v>
      </c>
      <c r="D100" s="212" t="s">
        <v>166</v>
      </c>
      <c r="E100" s="202" t="s">
        <v>174</v>
      </c>
      <c r="F100" s="237">
        <v>35</v>
      </c>
      <c r="G100" s="237">
        <v>27</v>
      </c>
      <c r="H100" s="212" t="s">
        <v>167</v>
      </c>
      <c r="I100" s="81">
        <v>1</v>
      </c>
      <c r="J100" s="238">
        <v>2615</v>
      </c>
      <c r="K100" s="239">
        <v>982</v>
      </c>
      <c r="L100" s="165">
        <v>237402</v>
      </c>
    </row>
    <row r="101" spans="1:21" s="2" customFormat="1" ht="13.35" customHeight="1" x14ac:dyDescent="0.2">
      <c r="A101" s="210">
        <v>44617</v>
      </c>
      <c r="B101" s="211" t="s">
        <v>799</v>
      </c>
      <c r="C101" s="212" t="s">
        <v>800</v>
      </c>
      <c r="D101" s="212" t="s">
        <v>130</v>
      </c>
      <c r="E101" s="202" t="s">
        <v>131</v>
      </c>
      <c r="F101" s="237">
        <v>4</v>
      </c>
      <c r="G101" s="237">
        <v>18</v>
      </c>
      <c r="H101" s="212" t="s">
        <v>132</v>
      </c>
      <c r="I101" s="81">
        <v>1</v>
      </c>
      <c r="J101" s="238">
        <v>2244</v>
      </c>
      <c r="K101" s="239">
        <v>827</v>
      </c>
      <c r="L101" s="165">
        <v>241000</v>
      </c>
    </row>
    <row r="102" spans="1:21" s="2" customFormat="1" ht="13.35" customHeight="1" x14ac:dyDescent="0.2">
      <c r="A102" s="210">
        <v>44617</v>
      </c>
      <c r="B102" s="211" t="s">
        <v>818</v>
      </c>
      <c r="C102" s="212" t="s">
        <v>819</v>
      </c>
      <c r="D102" s="212" t="s">
        <v>166</v>
      </c>
      <c r="E102" s="202" t="s">
        <v>174</v>
      </c>
      <c r="F102" s="237">
        <v>36</v>
      </c>
      <c r="G102" s="237">
        <v>27</v>
      </c>
      <c r="H102" s="212" t="s">
        <v>167</v>
      </c>
      <c r="I102" s="81">
        <v>1</v>
      </c>
      <c r="J102" s="238">
        <v>2045</v>
      </c>
      <c r="K102" s="239">
        <v>653</v>
      </c>
      <c r="L102" s="165">
        <v>178068</v>
      </c>
    </row>
    <row r="103" spans="1:21" s="2" customFormat="1" ht="13.35" customHeight="1" x14ac:dyDescent="0.2">
      <c r="A103" s="210">
        <v>44620</v>
      </c>
      <c r="B103" s="211" t="s">
        <v>827</v>
      </c>
      <c r="C103" s="212" t="s">
        <v>828</v>
      </c>
      <c r="D103" s="212" t="s">
        <v>797</v>
      </c>
      <c r="E103" s="202">
        <v>1</v>
      </c>
      <c r="F103" s="237">
        <v>5</v>
      </c>
      <c r="G103" s="237">
        <v>2</v>
      </c>
      <c r="H103" s="212" t="s">
        <v>798</v>
      </c>
      <c r="I103" s="81">
        <v>1</v>
      </c>
      <c r="J103" s="238">
        <v>1429</v>
      </c>
      <c r="K103" s="239">
        <v>533</v>
      </c>
      <c r="L103" s="165">
        <v>129492</v>
      </c>
    </row>
    <row r="104" spans="1:21" s="2" customFormat="1" ht="13.35" customHeight="1" x14ac:dyDescent="0.2">
      <c r="A104" s="210">
        <v>44620</v>
      </c>
      <c r="B104" s="211" t="s">
        <v>829</v>
      </c>
      <c r="C104" s="212" t="s">
        <v>830</v>
      </c>
      <c r="D104" s="212" t="s">
        <v>797</v>
      </c>
      <c r="E104" s="202">
        <v>1</v>
      </c>
      <c r="F104" s="237">
        <v>3</v>
      </c>
      <c r="G104" s="237">
        <v>1</v>
      </c>
      <c r="H104" s="212" t="s">
        <v>798</v>
      </c>
      <c r="I104" s="81">
        <v>1</v>
      </c>
      <c r="J104" s="238">
        <v>1776</v>
      </c>
      <c r="K104" s="239">
        <v>624</v>
      </c>
      <c r="L104" s="165">
        <v>158400</v>
      </c>
    </row>
    <row r="105" spans="1:21" s="2" customFormat="1" ht="15" customHeight="1" x14ac:dyDescent="0.2">
      <c r="A105" s="210">
        <v>44620</v>
      </c>
      <c r="B105" s="211" t="s">
        <v>831</v>
      </c>
      <c r="C105" s="212" t="s">
        <v>832</v>
      </c>
      <c r="D105" s="212" t="s">
        <v>797</v>
      </c>
      <c r="E105" s="202">
        <v>1</v>
      </c>
      <c r="F105" s="237">
        <v>4</v>
      </c>
      <c r="G105" s="237">
        <v>1</v>
      </c>
      <c r="H105" s="212" t="s">
        <v>798</v>
      </c>
      <c r="I105" s="81">
        <v>1</v>
      </c>
      <c r="J105" s="238">
        <v>1776</v>
      </c>
      <c r="K105" s="239">
        <v>545</v>
      </c>
      <c r="L105" s="165">
        <v>153186</v>
      </c>
    </row>
    <row r="106" spans="1:21" s="2" customFormat="1" ht="15" customHeight="1" x14ac:dyDescent="0.2">
      <c r="A106" s="167"/>
      <c r="B106" s="41"/>
      <c r="C106" s="42"/>
      <c r="D106" s="43"/>
      <c r="E106" s="42"/>
      <c r="F106" s="44"/>
      <c r="G106" s="45"/>
      <c r="H106" s="32" t="s">
        <v>13</v>
      </c>
      <c r="I106" s="69">
        <f>SUM(I3:I105)</f>
        <v>103</v>
      </c>
      <c r="J106" s="22">
        <f>SUM(J3:J105)</f>
        <v>198097</v>
      </c>
      <c r="K106" s="101">
        <f>SUM(K3:K105)</f>
        <v>58954</v>
      </c>
      <c r="L106" s="168">
        <f>SUM(L3:L105)</f>
        <v>19466020</v>
      </c>
    </row>
    <row r="107" spans="1:21" s="2" customFormat="1" ht="15" customHeight="1" x14ac:dyDescent="0.25">
      <c r="A107" s="327" t="s">
        <v>45</v>
      </c>
      <c r="B107" s="328"/>
      <c r="C107" s="328"/>
      <c r="D107" s="35"/>
      <c r="E107" s="36"/>
      <c r="F107" s="36"/>
      <c r="G107" s="36"/>
      <c r="H107" s="37"/>
      <c r="I107" s="38"/>
      <c r="J107" s="39"/>
      <c r="K107" s="98"/>
      <c r="L107" s="245"/>
    </row>
    <row r="108" spans="1:21" s="2" customFormat="1" ht="15" customHeight="1" x14ac:dyDescent="0.2">
      <c r="A108" s="162" t="s">
        <v>0</v>
      </c>
      <c r="B108" s="65" t="s">
        <v>17</v>
      </c>
      <c r="C108" s="99" t="s">
        <v>2</v>
      </c>
      <c r="D108" s="99" t="s">
        <v>3</v>
      </c>
      <c r="E108" s="66" t="s">
        <v>20</v>
      </c>
      <c r="F108" s="66" t="s">
        <v>18</v>
      </c>
      <c r="G108" s="66" t="s">
        <v>5</v>
      </c>
      <c r="H108" s="99" t="s">
        <v>19</v>
      </c>
      <c r="I108" s="129" t="s">
        <v>40</v>
      </c>
      <c r="J108" s="123" t="s">
        <v>29</v>
      </c>
      <c r="K108" s="124" t="s">
        <v>30</v>
      </c>
      <c r="L108" s="163" t="s">
        <v>6</v>
      </c>
    </row>
    <row r="109" spans="1:21" s="2" customFormat="1" ht="15" customHeight="1" x14ac:dyDescent="0.2">
      <c r="A109" s="166"/>
      <c r="B109" s="71"/>
      <c r="C109" s="72"/>
      <c r="D109" s="72"/>
      <c r="E109" s="73"/>
      <c r="F109" s="207"/>
      <c r="G109" s="72"/>
      <c r="H109" s="72"/>
      <c r="I109" s="83"/>
      <c r="J109" s="75"/>
      <c r="K109" s="100"/>
      <c r="L109" s="204"/>
    </row>
    <row r="110" spans="1:21" s="2" customFormat="1" ht="15" customHeight="1" x14ac:dyDescent="0.2">
      <c r="A110" s="166"/>
      <c r="B110" s="71"/>
      <c r="C110" s="72"/>
      <c r="D110" s="72"/>
      <c r="E110" s="73"/>
      <c r="F110" s="207"/>
      <c r="G110" s="72"/>
      <c r="H110" s="72"/>
      <c r="I110" s="83"/>
      <c r="J110" s="75"/>
      <c r="K110" s="100"/>
      <c r="L110" s="204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2" customFormat="1" ht="15" customHeight="1" x14ac:dyDescent="0.2">
      <c r="A111" s="167"/>
      <c r="B111" s="41"/>
      <c r="C111" s="42"/>
      <c r="D111" s="43"/>
      <c r="E111" s="42"/>
      <c r="F111" s="44"/>
      <c r="G111" s="45"/>
      <c r="H111" s="32" t="s">
        <v>13</v>
      </c>
      <c r="I111" s="69">
        <f>SUM(I109:I110)</f>
        <v>0</v>
      </c>
      <c r="J111" s="33">
        <f>SUM(J109:J110)</f>
        <v>0</v>
      </c>
      <c r="K111" s="101">
        <f>SUM(K109:K110)</f>
        <v>0</v>
      </c>
      <c r="L111" s="168">
        <f>SUM(L109:L110)</f>
        <v>0</v>
      </c>
    </row>
    <row r="112" spans="1:21" s="2" customFormat="1" ht="15" customHeight="1" x14ac:dyDescent="0.2">
      <c r="A112" s="217"/>
      <c r="B112" s="218"/>
      <c r="C112" s="219"/>
      <c r="D112" s="220"/>
      <c r="E112" s="219"/>
      <c r="F112" s="221"/>
      <c r="G112" s="219"/>
      <c r="H112" s="222" t="s">
        <v>47</v>
      </c>
      <c r="I112" s="223">
        <f>SUM(I106,I111)</f>
        <v>103</v>
      </c>
      <c r="J112" s="224">
        <f>SUM(J106,J111)</f>
        <v>198097</v>
      </c>
      <c r="K112" s="225">
        <f>SUM(K106,K111)</f>
        <v>58954</v>
      </c>
      <c r="L112" s="226">
        <f>SUM(L106,L111)</f>
        <v>19466020</v>
      </c>
    </row>
    <row r="113" spans="1:12" s="2" customFormat="1" ht="15" customHeight="1" x14ac:dyDescent="0.25">
      <c r="A113" s="324" t="s">
        <v>33</v>
      </c>
      <c r="B113" s="325"/>
      <c r="C113" s="325"/>
      <c r="D113" s="35"/>
      <c r="E113" s="36"/>
      <c r="F113" s="36"/>
      <c r="G113" s="36"/>
      <c r="H113" s="37"/>
      <c r="I113" s="38"/>
      <c r="J113" s="35"/>
      <c r="K113" s="98"/>
      <c r="L113" s="169"/>
    </row>
    <row r="114" spans="1:12" s="2" customFormat="1" ht="15" customHeight="1" x14ac:dyDescent="0.2">
      <c r="A114" s="170" t="s">
        <v>0</v>
      </c>
      <c r="B114" s="67" t="s">
        <v>1</v>
      </c>
      <c r="C114" s="102" t="s">
        <v>2</v>
      </c>
      <c r="D114" s="102" t="s">
        <v>3</v>
      </c>
      <c r="E114" s="68" t="s">
        <v>20</v>
      </c>
      <c r="F114" s="68" t="s">
        <v>4</v>
      </c>
      <c r="G114" s="68" t="s">
        <v>5</v>
      </c>
      <c r="H114" s="102" t="s">
        <v>19</v>
      </c>
      <c r="I114" s="130" t="s">
        <v>40</v>
      </c>
      <c r="J114" s="125" t="s">
        <v>29</v>
      </c>
      <c r="K114" s="102" t="s">
        <v>30</v>
      </c>
      <c r="L114" s="171" t="s">
        <v>6</v>
      </c>
    </row>
    <row r="115" spans="1:12" s="2" customFormat="1" ht="15" customHeight="1" x14ac:dyDescent="0.2">
      <c r="A115" s="166"/>
      <c r="B115" s="71"/>
      <c r="C115" s="72"/>
      <c r="D115" s="73"/>
      <c r="E115" s="119"/>
      <c r="F115" s="119"/>
      <c r="G115" s="119"/>
      <c r="H115" s="73"/>
      <c r="I115" s="190"/>
      <c r="J115" s="192"/>
      <c r="K115" s="190"/>
      <c r="L115" s="191"/>
    </row>
    <row r="116" spans="1:12" s="2" customFormat="1" ht="15.75" customHeight="1" x14ac:dyDescent="0.2">
      <c r="A116" s="166"/>
      <c r="B116" s="71"/>
      <c r="C116" s="72"/>
      <c r="D116" s="73"/>
      <c r="E116" s="119"/>
      <c r="F116" s="119"/>
      <c r="G116" s="119"/>
      <c r="H116" s="73"/>
      <c r="I116" s="190"/>
      <c r="J116" s="192"/>
      <c r="K116" s="190"/>
      <c r="L116" s="191"/>
    </row>
    <row r="117" spans="1:12" s="2" customFormat="1" ht="15" customHeight="1" x14ac:dyDescent="0.2">
      <c r="A117" s="172"/>
      <c r="B117" s="106"/>
      <c r="C117" s="107"/>
      <c r="D117" s="108"/>
      <c r="E117" s="109"/>
      <c r="F117" s="109"/>
      <c r="G117" s="110"/>
      <c r="H117" s="34" t="s">
        <v>13</v>
      </c>
      <c r="I117" s="70">
        <f>SUM(I115:I116)</f>
        <v>0</v>
      </c>
      <c r="J117" s="193">
        <f>SUM(J115:J116)</f>
        <v>0</v>
      </c>
      <c r="K117" s="111">
        <f>SUM(K115:K116)</f>
        <v>0</v>
      </c>
      <c r="L117" s="173">
        <f>SUM(L115:L116)</f>
        <v>0</v>
      </c>
    </row>
    <row r="118" spans="1:12" s="2" customFormat="1" ht="15" customHeight="1" x14ac:dyDescent="0.25">
      <c r="A118" s="324" t="s">
        <v>34</v>
      </c>
      <c r="B118" s="326"/>
      <c r="C118" s="326"/>
      <c r="D118" s="35"/>
      <c r="E118" s="36"/>
      <c r="F118" s="36"/>
      <c r="G118" s="36"/>
      <c r="H118" s="37"/>
      <c r="I118" s="38"/>
      <c r="J118" s="35"/>
      <c r="K118" s="98"/>
      <c r="L118" s="169"/>
    </row>
    <row r="119" spans="1:12" s="2" customFormat="1" ht="15" customHeight="1" x14ac:dyDescent="0.2">
      <c r="A119" s="170" t="s">
        <v>0</v>
      </c>
      <c r="B119" s="67" t="s">
        <v>1</v>
      </c>
      <c r="C119" s="102" t="s">
        <v>2</v>
      </c>
      <c r="D119" s="102" t="s">
        <v>3</v>
      </c>
      <c r="E119" s="68" t="s">
        <v>20</v>
      </c>
      <c r="F119" s="68" t="s">
        <v>4</v>
      </c>
      <c r="G119" s="68" t="s">
        <v>5</v>
      </c>
      <c r="H119" s="102" t="s">
        <v>19</v>
      </c>
      <c r="I119" s="130" t="s">
        <v>40</v>
      </c>
      <c r="J119" s="102" t="s">
        <v>29</v>
      </c>
      <c r="K119" s="126" t="s">
        <v>30</v>
      </c>
      <c r="L119" s="171" t="s">
        <v>6</v>
      </c>
    </row>
    <row r="120" spans="1:12" s="2" customFormat="1" ht="15" customHeight="1" x14ac:dyDescent="0.2">
      <c r="A120" s="164"/>
      <c r="B120" s="78"/>
      <c r="C120" s="73"/>
      <c r="D120" s="73"/>
      <c r="E120" s="73"/>
      <c r="F120" s="73"/>
      <c r="G120" s="73"/>
      <c r="H120" s="73"/>
      <c r="I120" s="74"/>
      <c r="J120" s="80"/>
      <c r="K120" s="103"/>
      <c r="L120" s="204"/>
    </row>
    <row r="121" spans="1:12" s="2" customFormat="1" ht="14.25" customHeight="1" x14ac:dyDescent="0.2">
      <c r="A121" s="164"/>
      <c r="B121" s="78"/>
      <c r="C121" s="73"/>
      <c r="D121" s="73"/>
      <c r="E121" s="73"/>
      <c r="F121" s="73"/>
      <c r="G121" s="73"/>
      <c r="H121" s="73"/>
      <c r="I121" s="74"/>
      <c r="J121" s="80"/>
      <c r="K121" s="103"/>
      <c r="L121" s="204"/>
    </row>
    <row r="122" spans="1:12" s="2" customFormat="1" ht="15" customHeight="1" x14ac:dyDescent="0.2">
      <c r="A122" s="174"/>
      <c r="B122" s="85"/>
      <c r="C122" s="47"/>
      <c r="D122" s="48"/>
      <c r="E122" s="47"/>
      <c r="F122" s="47"/>
      <c r="G122" s="47"/>
      <c r="H122" s="21" t="s">
        <v>13</v>
      </c>
      <c r="I122" s="86">
        <f>SUM(I120:I121)</f>
        <v>0</v>
      </c>
      <c r="J122" s="22">
        <f>SUM(J120:J121)</f>
        <v>0</v>
      </c>
      <c r="K122" s="104">
        <f>SUM(K120:K121)</f>
        <v>0</v>
      </c>
      <c r="L122" s="168">
        <f>SUM(L120:L121)</f>
        <v>0</v>
      </c>
    </row>
    <row r="123" spans="1:12" s="2" customFormat="1" ht="15" customHeight="1" x14ac:dyDescent="0.25">
      <c r="A123" s="324" t="s">
        <v>35</v>
      </c>
      <c r="B123" s="326"/>
      <c r="C123" s="326"/>
      <c r="D123" s="35"/>
      <c r="E123" s="36"/>
      <c r="F123" s="36"/>
      <c r="G123" s="36"/>
      <c r="H123" s="37"/>
      <c r="I123" s="38"/>
      <c r="J123" s="35"/>
      <c r="K123" s="98"/>
      <c r="L123" s="169"/>
    </row>
    <row r="124" spans="1:12" s="2" customFormat="1" ht="15" customHeight="1" x14ac:dyDescent="0.2">
      <c r="A124" s="170" t="s">
        <v>0</v>
      </c>
      <c r="B124" s="67" t="s">
        <v>1</v>
      </c>
      <c r="C124" s="102" t="s">
        <v>2</v>
      </c>
      <c r="D124" s="102" t="s">
        <v>3</v>
      </c>
      <c r="E124" s="68" t="s">
        <v>20</v>
      </c>
      <c r="F124" s="68" t="s">
        <v>4</v>
      </c>
      <c r="G124" s="68" t="s">
        <v>5</v>
      </c>
      <c r="H124" s="102" t="s">
        <v>19</v>
      </c>
      <c r="I124" s="130" t="s">
        <v>40</v>
      </c>
      <c r="J124" s="102" t="s">
        <v>29</v>
      </c>
      <c r="K124" s="126" t="s">
        <v>30</v>
      </c>
      <c r="L124" s="171" t="s">
        <v>6</v>
      </c>
    </row>
    <row r="125" spans="1:12" s="2" customFormat="1" ht="15" customHeight="1" x14ac:dyDescent="0.2">
      <c r="A125" s="164"/>
      <c r="B125" s="78"/>
      <c r="C125" s="73"/>
      <c r="D125" s="73"/>
      <c r="E125" s="73"/>
      <c r="F125" s="73"/>
      <c r="G125" s="73"/>
      <c r="H125" s="73"/>
      <c r="I125" s="74"/>
      <c r="J125" s="80"/>
      <c r="K125" s="103"/>
      <c r="L125" s="204"/>
    </row>
    <row r="126" spans="1:12" s="2" customFormat="1" ht="15" customHeight="1" x14ac:dyDescent="0.2">
      <c r="A126" s="164"/>
      <c r="B126" s="78"/>
      <c r="C126" s="73"/>
      <c r="D126" s="73"/>
      <c r="E126" s="73"/>
      <c r="F126" s="73"/>
      <c r="G126" s="73"/>
      <c r="H126" s="73"/>
      <c r="I126" s="74"/>
      <c r="J126" s="80"/>
      <c r="K126" s="103"/>
      <c r="L126" s="204"/>
    </row>
    <row r="127" spans="1:12" s="2" customFormat="1" ht="15" customHeight="1" x14ac:dyDescent="0.2">
      <c r="A127" s="174"/>
      <c r="B127" s="85"/>
      <c r="C127" s="47"/>
      <c r="D127" s="48"/>
      <c r="E127" s="47"/>
      <c r="F127" s="47"/>
      <c r="G127" s="47"/>
      <c r="H127" s="21" t="s">
        <v>13</v>
      </c>
      <c r="I127" s="86">
        <f>SUM(I125:I126)</f>
        <v>0</v>
      </c>
      <c r="J127" s="22">
        <f>SUM(J125:J126)</f>
        <v>0</v>
      </c>
      <c r="K127" s="104">
        <f>SUM(K125:K126)</f>
        <v>0</v>
      </c>
      <c r="L127" s="168">
        <f>SUM(L125:L126)</f>
        <v>0</v>
      </c>
    </row>
    <row r="128" spans="1:12" s="2" customFormat="1" ht="15" customHeight="1" x14ac:dyDescent="0.25">
      <c r="A128" s="324" t="s">
        <v>23</v>
      </c>
      <c r="B128" s="325"/>
      <c r="C128" s="325"/>
      <c r="D128" s="40"/>
      <c r="E128" s="36"/>
      <c r="F128" s="36"/>
      <c r="G128" s="36"/>
      <c r="H128" s="37"/>
      <c r="I128" s="38"/>
      <c r="J128" s="35"/>
      <c r="K128" s="98"/>
      <c r="L128" s="169"/>
    </row>
    <row r="129" spans="1:12" s="2" customFormat="1" ht="15" customHeight="1" x14ac:dyDescent="0.2">
      <c r="A129" s="170" t="s">
        <v>0</v>
      </c>
      <c r="B129" s="67" t="s">
        <v>1</v>
      </c>
      <c r="C129" s="102" t="s">
        <v>2</v>
      </c>
      <c r="D129" s="102" t="s">
        <v>3</v>
      </c>
      <c r="E129" s="68" t="s">
        <v>20</v>
      </c>
      <c r="F129" s="68" t="s">
        <v>4</v>
      </c>
      <c r="G129" s="68" t="s">
        <v>5</v>
      </c>
      <c r="H129" s="102" t="s">
        <v>19</v>
      </c>
      <c r="I129" s="130" t="s">
        <v>40</v>
      </c>
      <c r="J129" s="102" t="s">
        <v>29</v>
      </c>
      <c r="K129" s="127" t="s">
        <v>30</v>
      </c>
      <c r="L129" s="175" t="s">
        <v>6</v>
      </c>
    </row>
    <row r="130" spans="1:12" s="2" customFormat="1" ht="15" customHeight="1" x14ac:dyDescent="0.2">
      <c r="A130" s="322">
        <v>44593</v>
      </c>
      <c r="B130" s="71" t="s">
        <v>81</v>
      </c>
      <c r="C130" s="72" t="s">
        <v>82</v>
      </c>
      <c r="D130" s="72" t="s">
        <v>83</v>
      </c>
      <c r="E130" s="202"/>
      <c r="F130" s="203"/>
      <c r="G130" s="203"/>
      <c r="H130" s="212" t="s">
        <v>84</v>
      </c>
      <c r="I130" s="83">
        <v>1</v>
      </c>
      <c r="J130" s="75">
        <v>0</v>
      </c>
      <c r="K130" s="100">
        <v>0</v>
      </c>
      <c r="L130" s="165">
        <v>7500</v>
      </c>
    </row>
    <row r="131" spans="1:12" s="2" customFormat="1" ht="15" customHeight="1" x14ac:dyDescent="0.2">
      <c r="A131" s="166">
        <v>44593</v>
      </c>
      <c r="B131" s="71" t="s">
        <v>85</v>
      </c>
      <c r="C131" s="72" t="s">
        <v>86</v>
      </c>
      <c r="D131" s="72" t="s">
        <v>87</v>
      </c>
      <c r="E131" s="202"/>
      <c r="F131" s="203"/>
      <c r="G131" s="203"/>
      <c r="H131" s="212" t="s">
        <v>88</v>
      </c>
      <c r="I131" s="83">
        <v>1</v>
      </c>
      <c r="J131" s="208">
        <v>0</v>
      </c>
      <c r="K131" s="100">
        <v>0</v>
      </c>
      <c r="L131" s="204">
        <v>10395</v>
      </c>
    </row>
    <row r="132" spans="1:12" s="2" customFormat="1" ht="15" customHeight="1" x14ac:dyDescent="0.2">
      <c r="A132" s="166">
        <v>44593</v>
      </c>
      <c r="B132" s="71" t="s">
        <v>93</v>
      </c>
      <c r="C132" s="72" t="s">
        <v>94</v>
      </c>
      <c r="D132" s="72" t="s">
        <v>95</v>
      </c>
      <c r="E132" s="202"/>
      <c r="F132" s="203"/>
      <c r="G132" s="203"/>
      <c r="H132" s="212" t="s">
        <v>96</v>
      </c>
      <c r="I132" s="83">
        <v>1</v>
      </c>
      <c r="J132" s="208">
        <v>0</v>
      </c>
      <c r="K132" s="100">
        <v>0</v>
      </c>
      <c r="L132" s="204">
        <v>7900</v>
      </c>
    </row>
    <row r="133" spans="1:12" s="2" customFormat="1" ht="15" customHeight="1" x14ac:dyDescent="0.2">
      <c r="A133" s="164">
        <v>44594</v>
      </c>
      <c r="B133" s="78" t="s">
        <v>104</v>
      </c>
      <c r="C133" s="73" t="s">
        <v>105</v>
      </c>
      <c r="D133" s="73" t="s">
        <v>106</v>
      </c>
      <c r="E133" s="73"/>
      <c r="F133" s="202"/>
      <c r="G133" s="73"/>
      <c r="H133" s="73" t="s">
        <v>107</v>
      </c>
      <c r="I133" s="81">
        <v>1</v>
      </c>
      <c r="J133" s="240">
        <v>0</v>
      </c>
      <c r="K133" s="118">
        <v>0</v>
      </c>
      <c r="L133" s="165">
        <v>16500</v>
      </c>
    </row>
    <row r="134" spans="1:12" s="2" customFormat="1" ht="15" customHeight="1" x14ac:dyDescent="0.2">
      <c r="A134" s="166">
        <v>44594</v>
      </c>
      <c r="B134" s="71" t="s">
        <v>108</v>
      </c>
      <c r="C134" s="72" t="s">
        <v>109</v>
      </c>
      <c r="D134" s="72" t="s">
        <v>110</v>
      </c>
      <c r="E134" s="202"/>
      <c r="F134" s="203"/>
      <c r="G134" s="203"/>
      <c r="H134" s="212" t="s">
        <v>111</v>
      </c>
      <c r="I134" s="83">
        <v>1</v>
      </c>
      <c r="J134" s="208">
        <v>0</v>
      </c>
      <c r="K134" s="100">
        <v>0</v>
      </c>
      <c r="L134" s="165">
        <v>59324</v>
      </c>
    </row>
    <row r="135" spans="1:12" s="2" customFormat="1" ht="15" customHeight="1" x14ac:dyDescent="0.2">
      <c r="A135" s="164">
        <v>44595</v>
      </c>
      <c r="B135" s="78" t="s">
        <v>62</v>
      </c>
      <c r="C135" s="73" t="s">
        <v>63</v>
      </c>
      <c r="D135" s="73" t="s">
        <v>64</v>
      </c>
      <c r="E135" s="73"/>
      <c r="F135" s="202"/>
      <c r="G135" s="73"/>
      <c r="H135" s="248" t="s">
        <v>65</v>
      </c>
      <c r="I135" s="81">
        <v>1</v>
      </c>
      <c r="J135" s="240">
        <v>0</v>
      </c>
      <c r="K135" s="118">
        <v>0</v>
      </c>
      <c r="L135" s="165">
        <v>45000</v>
      </c>
    </row>
    <row r="136" spans="1:12" s="2" customFormat="1" ht="15" customHeight="1" x14ac:dyDescent="0.2">
      <c r="A136" s="166">
        <v>44595</v>
      </c>
      <c r="B136" s="71" t="s">
        <v>124</v>
      </c>
      <c r="C136" s="72" t="s">
        <v>125</v>
      </c>
      <c r="D136" s="72" t="s">
        <v>126</v>
      </c>
      <c r="E136" s="202"/>
      <c r="F136" s="203"/>
      <c r="G136" s="203"/>
      <c r="H136" s="212" t="s">
        <v>127</v>
      </c>
      <c r="I136" s="83">
        <v>1</v>
      </c>
      <c r="J136" s="208">
        <v>0</v>
      </c>
      <c r="K136" s="100">
        <v>0</v>
      </c>
      <c r="L136" s="204">
        <v>10000</v>
      </c>
    </row>
    <row r="137" spans="1:12" s="2" customFormat="1" ht="15" customHeight="1" x14ac:dyDescent="0.2">
      <c r="A137" s="166">
        <v>44596</v>
      </c>
      <c r="B137" s="71" t="s">
        <v>180</v>
      </c>
      <c r="C137" s="72" t="s">
        <v>181</v>
      </c>
      <c r="D137" s="72" t="s">
        <v>83</v>
      </c>
      <c r="E137" s="202"/>
      <c r="F137" s="203"/>
      <c r="G137" s="203"/>
      <c r="H137" s="212" t="s">
        <v>182</v>
      </c>
      <c r="I137" s="83">
        <v>1</v>
      </c>
      <c r="J137" s="208">
        <v>0</v>
      </c>
      <c r="K137" s="100">
        <v>0</v>
      </c>
      <c r="L137" s="204">
        <v>16236</v>
      </c>
    </row>
    <row r="138" spans="1:12" s="2" customFormat="1" ht="15" customHeight="1" x14ac:dyDescent="0.2">
      <c r="A138" s="164">
        <v>44596</v>
      </c>
      <c r="B138" s="78" t="s">
        <v>187</v>
      </c>
      <c r="C138" s="73" t="s">
        <v>188</v>
      </c>
      <c r="D138" s="73" t="s">
        <v>189</v>
      </c>
      <c r="E138" s="73"/>
      <c r="F138" s="202"/>
      <c r="G138" s="73"/>
      <c r="H138" s="73" t="s">
        <v>190</v>
      </c>
      <c r="I138" s="81">
        <v>1</v>
      </c>
      <c r="J138" s="240">
        <v>0</v>
      </c>
      <c r="K138" s="118">
        <v>0</v>
      </c>
      <c r="L138" s="165">
        <v>19500</v>
      </c>
    </row>
    <row r="139" spans="1:12" s="2" customFormat="1" ht="15" customHeight="1" x14ac:dyDescent="0.2">
      <c r="A139" s="166">
        <v>44596</v>
      </c>
      <c r="B139" s="71" t="s">
        <v>191</v>
      </c>
      <c r="C139" s="72" t="s">
        <v>192</v>
      </c>
      <c r="D139" s="72" t="s">
        <v>193</v>
      </c>
      <c r="E139" s="202"/>
      <c r="F139" s="203"/>
      <c r="G139" s="203"/>
      <c r="H139" s="212" t="s">
        <v>194</v>
      </c>
      <c r="I139" s="83">
        <v>1</v>
      </c>
      <c r="J139" s="208">
        <v>0</v>
      </c>
      <c r="K139" s="100">
        <v>0</v>
      </c>
      <c r="L139" s="204">
        <v>1000</v>
      </c>
    </row>
    <row r="140" spans="1:12" s="2" customFormat="1" ht="15" customHeight="1" x14ac:dyDescent="0.2">
      <c r="A140" s="166">
        <v>44599</v>
      </c>
      <c r="B140" s="71" t="s">
        <v>233</v>
      </c>
      <c r="C140" s="72" t="s">
        <v>234</v>
      </c>
      <c r="D140" s="72" t="s">
        <v>236</v>
      </c>
      <c r="E140" s="202"/>
      <c r="F140" s="203"/>
      <c r="G140" s="203"/>
      <c r="H140" s="212" t="s">
        <v>235</v>
      </c>
      <c r="I140" s="83">
        <v>1</v>
      </c>
      <c r="J140" s="208">
        <v>0</v>
      </c>
      <c r="K140" s="100">
        <v>0</v>
      </c>
      <c r="L140" s="204">
        <v>45211</v>
      </c>
    </row>
    <row r="141" spans="1:12" s="2" customFormat="1" ht="15" customHeight="1" x14ac:dyDescent="0.2">
      <c r="A141" s="166">
        <v>44599</v>
      </c>
      <c r="B141" s="71" t="s">
        <v>247</v>
      </c>
      <c r="C141" s="72" t="s">
        <v>248</v>
      </c>
      <c r="D141" s="72" t="s">
        <v>249</v>
      </c>
      <c r="E141" s="202"/>
      <c r="F141" s="203"/>
      <c r="G141" s="203"/>
      <c r="H141" s="212" t="s">
        <v>250</v>
      </c>
      <c r="I141" s="83">
        <v>1</v>
      </c>
      <c r="J141" s="75">
        <v>0</v>
      </c>
      <c r="K141" s="100">
        <v>0</v>
      </c>
      <c r="L141" s="165">
        <v>16000</v>
      </c>
    </row>
    <row r="142" spans="1:12" s="2" customFormat="1" ht="15" customHeight="1" x14ac:dyDescent="0.2">
      <c r="A142" s="166">
        <v>44600</v>
      </c>
      <c r="B142" s="71" t="s">
        <v>255</v>
      </c>
      <c r="C142" s="72" t="s">
        <v>256</v>
      </c>
      <c r="D142" s="72" t="s">
        <v>170</v>
      </c>
      <c r="E142" s="202"/>
      <c r="F142" s="203"/>
      <c r="G142" s="203"/>
      <c r="H142" s="212" t="s">
        <v>257</v>
      </c>
      <c r="I142" s="83">
        <v>1</v>
      </c>
      <c r="J142" s="208">
        <v>0</v>
      </c>
      <c r="K142" s="100">
        <v>0</v>
      </c>
      <c r="L142" s="204">
        <v>92328</v>
      </c>
    </row>
    <row r="143" spans="1:12" s="2" customFormat="1" ht="15" customHeight="1" x14ac:dyDescent="0.2">
      <c r="A143" s="210">
        <v>44600</v>
      </c>
      <c r="B143" s="211" t="s">
        <v>271</v>
      </c>
      <c r="C143" s="212" t="s">
        <v>272</v>
      </c>
      <c r="D143" s="212" t="s">
        <v>273</v>
      </c>
      <c r="E143" s="202"/>
      <c r="F143" s="237"/>
      <c r="G143" s="237"/>
      <c r="H143" s="212" t="s">
        <v>274</v>
      </c>
      <c r="I143" s="81">
        <v>1</v>
      </c>
      <c r="J143" s="238">
        <v>0</v>
      </c>
      <c r="K143" s="239">
        <v>0</v>
      </c>
      <c r="L143" s="165">
        <v>11000</v>
      </c>
    </row>
    <row r="144" spans="1:12" s="2" customFormat="1" ht="15" customHeight="1" x14ac:dyDescent="0.2">
      <c r="A144" s="166">
        <v>44600</v>
      </c>
      <c r="B144" s="71" t="s">
        <v>285</v>
      </c>
      <c r="C144" s="72" t="s">
        <v>286</v>
      </c>
      <c r="D144" s="72" t="s">
        <v>236</v>
      </c>
      <c r="E144" s="202"/>
      <c r="F144" s="203"/>
      <c r="G144" s="203"/>
      <c r="H144" s="212" t="s">
        <v>287</v>
      </c>
      <c r="I144" s="83">
        <v>1</v>
      </c>
      <c r="J144" s="208">
        <v>0</v>
      </c>
      <c r="K144" s="100">
        <v>0</v>
      </c>
      <c r="L144" s="165">
        <v>450</v>
      </c>
    </row>
    <row r="145" spans="1:12" s="2" customFormat="1" ht="15" customHeight="1" x14ac:dyDescent="0.2">
      <c r="A145" s="164">
        <v>44601</v>
      </c>
      <c r="B145" s="78" t="s">
        <v>316</v>
      </c>
      <c r="C145" s="73" t="s">
        <v>317</v>
      </c>
      <c r="D145" s="73" t="s">
        <v>318</v>
      </c>
      <c r="E145" s="73"/>
      <c r="F145" s="202"/>
      <c r="G145" s="73"/>
      <c r="H145" s="73" t="s">
        <v>235</v>
      </c>
      <c r="I145" s="81">
        <v>1</v>
      </c>
      <c r="J145" s="240">
        <v>0</v>
      </c>
      <c r="K145" s="118">
        <v>0</v>
      </c>
      <c r="L145" s="165">
        <v>31742</v>
      </c>
    </row>
    <row r="146" spans="1:12" s="2" customFormat="1" ht="15" customHeight="1" x14ac:dyDescent="0.2">
      <c r="A146" s="166">
        <v>44602</v>
      </c>
      <c r="B146" s="71" t="s">
        <v>356</v>
      </c>
      <c r="C146" s="72" t="s">
        <v>357</v>
      </c>
      <c r="D146" s="72" t="s">
        <v>358</v>
      </c>
      <c r="E146" s="202"/>
      <c r="F146" s="203"/>
      <c r="G146" s="203"/>
      <c r="H146" s="212" t="s">
        <v>359</v>
      </c>
      <c r="I146" s="83">
        <v>1</v>
      </c>
      <c r="J146" s="208">
        <v>0</v>
      </c>
      <c r="K146" s="100">
        <v>0</v>
      </c>
      <c r="L146" s="204">
        <v>24800</v>
      </c>
    </row>
    <row r="147" spans="1:12" s="2" customFormat="1" ht="15" customHeight="1" x14ac:dyDescent="0.2">
      <c r="A147" s="166">
        <v>44602</v>
      </c>
      <c r="B147" s="71" t="s">
        <v>360</v>
      </c>
      <c r="C147" s="72" t="s">
        <v>361</v>
      </c>
      <c r="D147" s="72" t="s">
        <v>362</v>
      </c>
      <c r="E147" s="202"/>
      <c r="F147" s="203"/>
      <c r="G147" s="203"/>
      <c r="H147" s="212" t="s">
        <v>363</v>
      </c>
      <c r="I147" s="83">
        <v>1</v>
      </c>
      <c r="J147" s="208">
        <v>0</v>
      </c>
      <c r="K147" s="100">
        <v>0</v>
      </c>
      <c r="L147" s="204">
        <v>100000</v>
      </c>
    </row>
    <row r="148" spans="1:12" s="2" customFormat="1" ht="15" customHeight="1" x14ac:dyDescent="0.2">
      <c r="A148" s="166">
        <v>44602</v>
      </c>
      <c r="B148" s="71" t="s">
        <v>364</v>
      </c>
      <c r="C148" s="72" t="s">
        <v>366</v>
      </c>
      <c r="D148" s="72" t="s">
        <v>367</v>
      </c>
      <c r="E148" s="202"/>
      <c r="F148" s="203"/>
      <c r="G148" s="203"/>
      <c r="H148" s="212" t="s">
        <v>363</v>
      </c>
      <c r="I148" s="83">
        <v>1</v>
      </c>
      <c r="J148" s="208">
        <v>0</v>
      </c>
      <c r="K148" s="100">
        <v>0</v>
      </c>
      <c r="L148" s="204">
        <v>75000</v>
      </c>
    </row>
    <row r="149" spans="1:12" s="2" customFormat="1" ht="15" customHeight="1" x14ac:dyDescent="0.2">
      <c r="A149" s="166">
        <v>44602</v>
      </c>
      <c r="B149" s="71" t="s">
        <v>445</v>
      </c>
      <c r="C149" s="72" t="s">
        <v>446</v>
      </c>
      <c r="D149" s="72" t="s">
        <v>83</v>
      </c>
      <c r="E149" s="202"/>
      <c r="F149" s="203"/>
      <c r="G149" s="203"/>
      <c r="H149" s="212" t="s">
        <v>447</v>
      </c>
      <c r="I149" s="83">
        <v>1</v>
      </c>
      <c r="J149" s="208">
        <v>375</v>
      </c>
      <c r="K149" s="100">
        <v>0</v>
      </c>
      <c r="L149" s="204">
        <v>7500</v>
      </c>
    </row>
    <row r="150" spans="1:12" s="2" customFormat="1" ht="15" customHeight="1" x14ac:dyDescent="0.2">
      <c r="A150" s="166">
        <v>44602</v>
      </c>
      <c r="B150" s="71" t="s">
        <v>448</v>
      </c>
      <c r="C150" s="72" t="s">
        <v>446</v>
      </c>
      <c r="D150" s="72" t="s">
        <v>83</v>
      </c>
      <c r="E150" s="202"/>
      <c r="F150" s="203"/>
      <c r="G150" s="203"/>
      <c r="H150" s="212" t="s">
        <v>447</v>
      </c>
      <c r="I150" s="83">
        <v>1</v>
      </c>
      <c r="J150" s="208">
        <v>746</v>
      </c>
      <c r="K150" s="100">
        <v>0</v>
      </c>
      <c r="L150" s="204">
        <v>12000</v>
      </c>
    </row>
    <row r="151" spans="1:12" s="2" customFormat="1" ht="15" customHeight="1" x14ac:dyDescent="0.2">
      <c r="A151" s="166">
        <v>44603</v>
      </c>
      <c r="B151" s="71" t="s">
        <v>384</v>
      </c>
      <c r="C151" s="72" t="s">
        <v>385</v>
      </c>
      <c r="D151" s="72" t="s">
        <v>83</v>
      </c>
      <c r="E151" s="202"/>
      <c r="F151" s="203"/>
      <c r="G151" s="203"/>
      <c r="H151" s="212" t="s">
        <v>386</v>
      </c>
      <c r="I151" s="83">
        <v>1</v>
      </c>
      <c r="J151" s="208">
        <v>0</v>
      </c>
      <c r="K151" s="100">
        <v>0</v>
      </c>
      <c r="L151" s="204">
        <v>1000</v>
      </c>
    </row>
    <row r="152" spans="1:12" s="2" customFormat="1" ht="15" customHeight="1" x14ac:dyDescent="0.2">
      <c r="A152" s="166">
        <v>44603</v>
      </c>
      <c r="B152" s="71" t="s">
        <v>387</v>
      </c>
      <c r="C152" s="72" t="s">
        <v>388</v>
      </c>
      <c r="D152" s="72"/>
      <c r="E152" s="202"/>
      <c r="F152" s="203"/>
      <c r="G152" s="203"/>
      <c r="H152" s="212" t="s">
        <v>389</v>
      </c>
      <c r="I152" s="83">
        <v>1</v>
      </c>
      <c r="J152" s="208">
        <v>0</v>
      </c>
      <c r="K152" s="100">
        <v>0</v>
      </c>
      <c r="L152" s="204">
        <v>1400</v>
      </c>
    </row>
    <row r="153" spans="1:12" s="2" customFormat="1" ht="15" customHeight="1" x14ac:dyDescent="0.2">
      <c r="A153" s="166">
        <v>44603</v>
      </c>
      <c r="B153" s="71" t="s">
        <v>400</v>
      </c>
      <c r="C153" s="72" t="s">
        <v>401</v>
      </c>
      <c r="D153" s="72" t="s">
        <v>402</v>
      </c>
      <c r="E153" s="202"/>
      <c r="F153" s="203"/>
      <c r="G153" s="203"/>
      <c r="H153" s="212" t="s">
        <v>403</v>
      </c>
      <c r="I153" s="83">
        <v>1</v>
      </c>
      <c r="J153" s="208">
        <v>1014</v>
      </c>
      <c r="K153" s="100">
        <v>0</v>
      </c>
      <c r="L153" s="204">
        <v>111000</v>
      </c>
    </row>
    <row r="154" spans="1:12" s="2" customFormat="1" ht="15" customHeight="1" x14ac:dyDescent="0.2">
      <c r="A154" s="166">
        <v>44603</v>
      </c>
      <c r="B154" s="71" t="s">
        <v>404</v>
      </c>
      <c r="C154" s="72" t="s">
        <v>405</v>
      </c>
      <c r="D154" s="72" t="s">
        <v>406</v>
      </c>
      <c r="E154" s="202"/>
      <c r="F154" s="203"/>
      <c r="G154" s="203"/>
      <c r="H154" s="212" t="s">
        <v>407</v>
      </c>
      <c r="I154" s="83">
        <v>1</v>
      </c>
      <c r="J154" s="208">
        <v>1242</v>
      </c>
      <c r="K154" s="100">
        <v>14</v>
      </c>
      <c r="L154" s="204">
        <v>3500</v>
      </c>
    </row>
    <row r="155" spans="1:12" s="2" customFormat="1" ht="15" customHeight="1" x14ac:dyDescent="0.2">
      <c r="A155" s="166">
        <v>44603</v>
      </c>
      <c r="B155" s="71" t="s">
        <v>408</v>
      </c>
      <c r="C155" s="72" t="s">
        <v>409</v>
      </c>
      <c r="D155" s="72" t="s">
        <v>410</v>
      </c>
      <c r="E155" s="202"/>
      <c r="F155" s="203"/>
      <c r="G155" s="203"/>
      <c r="H155" s="212" t="s">
        <v>411</v>
      </c>
      <c r="I155" s="83">
        <v>1</v>
      </c>
      <c r="J155" s="208">
        <v>0</v>
      </c>
      <c r="K155" s="100">
        <v>0</v>
      </c>
      <c r="L155" s="204">
        <v>3600</v>
      </c>
    </row>
    <row r="156" spans="1:12" s="2" customFormat="1" ht="15" customHeight="1" x14ac:dyDescent="0.2">
      <c r="A156" s="166">
        <v>44603</v>
      </c>
      <c r="B156" s="71" t="s">
        <v>452</v>
      </c>
      <c r="C156" s="72" t="s">
        <v>453</v>
      </c>
      <c r="D156" s="72" t="s">
        <v>454</v>
      </c>
      <c r="E156" s="202"/>
      <c r="F156" s="203"/>
      <c r="G156" s="203"/>
      <c r="H156" s="212" t="s">
        <v>455</v>
      </c>
      <c r="I156" s="83">
        <v>1</v>
      </c>
      <c r="J156" s="208">
        <v>875</v>
      </c>
      <c r="K156" s="100">
        <v>20</v>
      </c>
      <c r="L156" s="204">
        <v>47000</v>
      </c>
    </row>
    <row r="157" spans="1:12" s="2" customFormat="1" ht="15" customHeight="1" x14ac:dyDescent="0.2">
      <c r="A157" s="166">
        <v>44606</v>
      </c>
      <c r="B157" s="71" t="s">
        <v>380</v>
      </c>
      <c r="C157" s="72" t="s">
        <v>381</v>
      </c>
      <c r="D157" s="72" t="s">
        <v>382</v>
      </c>
      <c r="E157" s="202"/>
      <c r="F157" s="203"/>
      <c r="G157" s="203"/>
      <c r="H157" s="212" t="s">
        <v>383</v>
      </c>
      <c r="I157" s="83">
        <v>1</v>
      </c>
      <c r="J157" s="208">
        <v>6000</v>
      </c>
      <c r="K157" s="100">
        <v>800</v>
      </c>
      <c r="L157" s="204">
        <v>600</v>
      </c>
    </row>
    <row r="158" spans="1:12" s="2" customFormat="1" ht="15" customHeight="1" x14ac:dyDescent="0.2">
      <c r="A158" s="166">
        <v>44606</v>
      </c>
      <c r="B158" s="71" t="s">
        <v>499</v>
      </c>
      <c r="C158" s="72" t="s">
        <v>505</v>
      </c>
      <c r="D158" s="72" t="s">
        <v>506</v>
      </c>
      <c r="E158" s="202"/>
      <c r="F158" s="203"/>
      <c r="G158" s="203"/>
      <c r="H158" s="212" t="s">
        <v>96</v>
      </c>
      <c r="I158" s="83">
        <v>1</v>
      </c>
      <c r="J158" s="208">
        <v>0</v>
      </c>
      <c r="K158" s="100">
        <v>0</v>
      </c>
      <c r="L158" s="204">
        <v>5700</v>
      </c>
    </row>
    <row r="159" spans="1:12" s="2" customFormat="1" ht="15" customHeight="1" x14ac:dyDescent="0.2">
      <c r="A159" s="166">
        <v>44606</v>
      </c>
      <c r="B159" s="71" t="s">
        <v>513</v>
      </c>
      <c r="C159" s="72" t="s">
        <v>514</v>
      </c>
      <c r="D159" s="72" t="s">
        <v>515</v>
      </c>
      <c r="E159" s="202"/>
      <c r="F159" s="203"/>
      <c r="G159" s="203"/>
      <c r="H159" s="212" t="s">
        <v>516</v>
      </c>
      <c r="I159" s="83">
        <v>1</v>
      </c>
      <c r="J159" s="208">
        <v>834</v>
      </c>
      <c r="K159" s="100">
        <v>0</v>
      </c>
      <c r="L159" s="204">
        <v>140000</v>
      </c>
    </row>
    <row r="160" spans="1:12" s="2" customFormat="1" ht="15" customHeight="1" x14ac:dyDescent="0.2">
      <c r="A160" s="210">
        <v>44607</v>
      </c>
      <c r="B160" s="211" t="s">
        <v>471</v>
      </c>
      <c r="C160" s="212" t="s">
        <v>472</v>
      </c>
      <c r="D160" s="212" t="s">
        <v>473</v>
      </c>
      <c r="E160" s="202"/>
      <c r="F160" s="237"/>
      <c r="G160" s="237"/>
      <c r="H160" s="212" t="s">
        <v>474</v>
      </c>
      <c r="I160" s="81">
        <v>1</v>
      </c>
      <c r="J160" s="238">
        <v>0</v>
      </c>
      <c r="K160" s="239">
        <v>0</v>
      </c>
      <c r="L160" s="165">
        <v>360</v>
      </c>
    </row>
    <row r="161" spans="1:12" s="2" customFormat="1" ht="15" customHeight="1" x14ac:dyDescent="0.2">
      <c r="A161" s="166">
        <v>44607</v>
      </c>
      <c r="B161" s="71" t="s">
        <v>475</v>
      </c>
      <c r="C161" s="72" t="s">
        <v>476</v>
      </c>
      <c r="D161" s="72" t="s">
        <v>477</v>
      </c>
      <c r="E161" s="202"/>
      <c r="F161" s="203"/>
      <c r="G161" s="203"/>
      <c r="H161" s="212" t="s">
        <v>474</v>
      </c>
      <c r="I161" s="83">
        <v>1</v>
      </c>
      <c r="J161" s="208">
        <v>0</v>
      </c>
      <c r="K161" s="100">
        <v>0</v>
      </c>
      <c r="L161" s="204">
        <v>1215</v>
      </c>
    </row>
    <row r="162" spans="1:12" s="2" customFormat="1" ht="15" customHeight="1" x14ac:dyDescent="0.2">
      <c r="A162" s="166">
        <v>44607</v>
      </c>
      <c r="B162" s="71" t="s">
        <v>500</v>
      </c>
      <c r="C162" s="72" t="s">
        <v>501</v>
      </c>
      <c r="D162" s="72"/>
      <c r="E162" s="202"/>
      <c r="F162" s="203"/>
      <c r="G162" s="203"/>
      <c r="H162" s="212" t="s">
        <v>61</v>
      </c>
      <c r="I162" s="83">
        <v>1</v>
      </c>
      <c r="J162" s="208">
        <v>0</v>
      </c>
      <c r="K162" s="100">
        <v>0</v>
      </c>
      <c r="L162" s="204">
        <v>0</v>
      </c>
    </row>
    <row r="163" spans="1:12" s="2" customFormat="1" ht="15" customHeight="1" x14ac:dyDescent="0.2">
      <c r="A163" s="166">
        <v>44607</v>
      </c>
      <c r="B163" s="71" t="s">
        <v>507</v>
      </c>
      <c r="C163" s="72" t="s">
        <v>508</v>
      </c>
      <c r="D163" s="72"/>
      <c r="E163" s="202"/>
      <c r="F163" s="203"/>
      <c r="G163" s="203"/>
      <c r="H163" s="212" t="s">
        <v>509</v>
      </c>
      <c r="I163" s="83">
        <v>1</v>
      </c>
      <c r="J163" s="208">
        <v>0</v>
      </c>
      <c r="K163" s="100">
        <v>0</v>
      </c>
      <c r="L163" s="204">
        <v>600</v>
      </c>
    </row>
    <row r="164" spans="1:12" s="2" customFormat="1" ht="15" customHeight="1" x14ac:dyDescent="0.2">
      <c r="A164" s="166">
        <v>44607</v>
      </c>
      <c r="B164" s="71" t="s">
        <v>510</v>
      </c>
      <c r="C164" s="72" t="s">
        <v>511</v>
      </c>
      <c r="D164" s="72"/>
      <c r="E164" s="202"/>
      <c r="F164" s="203"/>
      <c r="G164" s="203"/>
      <c r="H164" s="212" t="s">
        <v>512</v>
      </c>
      <c r="I164" s="83">
        <v>1</v>
      </c>
      <c r="J164" s="208">
        <v>0</v>
      </c>
      <c r="K164" s="100">
        <v>0</v>
      </c>
      <c r="L164" s="204">
        <v>5300</v>
      </c>
    </row>
    <row r="165" spans="1:12" s="2" customFormat="1" ht="15" customHeight="1" x14ac:dyDescent="0.2">
      <c r="A165" s="166">
        <v>44608</v>
      </c>
      <c r="B165" s="71" t="s">
        <v>502</v>
      </c>
      <c r="C165" s="72" t="s">
        <v>503</v>
      </c>
      <c r="D165" s="72" t="s">
        <v>504</v>
      </c>
      <c r="E165" s="202"/>
      <c r="F165" s="203"/>
      <c r="G165" s="203"/>
      <c r="H165" s="212" t="s">
        <v>96</v>
      </c>
      <c r="I165" s="83">
        <v>1</v>
      </c>
      <c r="J165" s="208">
        <v>0</v>
      </c>
      <c r="K165" s="100">
        <v>0</v>
      </c>
      <c r="L165" s="204">
        <v>5300</v>
      </c>
    </row>
    <row r="166" spans="1:12" s="2" customFormat="1" ht="15" customHeight="1" x14ac:dyDescent="0.2">
      <c r="A166" s="166">
        <v>44608</v>
      </c>
      <c r="B166" s="71" t="s">
        <v>517</v>
      </c>
      <c r="C166" s="72" t="s">
        <v>518</v>
      </c>
      <c r="D166" s="72" t="s">
        <v>519</v>
      </c>
      <c r="E166" s="202"/>
      <c r="F166" s="203"/>
      <c r="G166" s="203"/>
      <c r="H166" s="212" t="s">
        <v>359</v>
      </c>
      <c r="I166" s="83">
        <v>1</v>
      </c>
      <c r="J166" s="208">
        <v>0</v>
      </c>
      <c r="K166" s="100">
        <v>0</v>
      </c>
      <c r="L166" s="204">
        <v>17690</v>
      </c>
    </row>
    <row r="167" spans="1:12" s="2" customFormat="1" ht="15" customHeight="1" x14ac:dyDescent="0.2">
      <c r="A167" s="166">
        <v>44608</v>
      </c>
      <c r="B167" s="71" t="s">
        <v>520</v>
      </c>
      <c r="C167" s="72" t="s">
        <v>521</v>
      </c>
      <c r="D167" s="72" t="s">
        <v>522</v>
      </c>
      <c r="E167" s="202"/>
      <c r="F167" s="203"/>
      <c r="G167" s="203"/>
      <c r="H167" s="212" t="s">
        <v>523</v>
      </c>
      <c r="I167" s="83">
        <v>1</v>
      </c>
      <c r="J167" s="208">
        <v>1945</v>
      </c>
      <c r="K167" s="100">
        <v>570</v>
      </c>
      <c r="L167" s="204">
        <v>200000</v>
      </c>
    </row>
    <row r="168" spans="1:12" s="2" customFormat="1" ht="15" customHeight="1" x14ac:dyDescent="0.2">
      <c r="A168" s="166">
        <v>44609</v>
      </c>
      <c r="B168" s="71" t="s">
        <v>524</v>
      </c>
      <c r="C168" s="72" t="s">
        <v>525</v>
      </c>
      <c r="D168" s="72" t="s">
        <v>526</v>
      </c>
      <c r="E168" s="202"/>
      <c r="F168" s="203"/>
      <c r="G168" s="203"/>
      <c r="H168" s="212" t="s">
        <v>274</v>
      </c>
      <c r="I168" s="83">
        <v>1</v>
      </c>
      <c r="J168" s="208">
        <v>0</v>
      </c>
      <c r="K168" s="100">
        <v>0</v>
      </c>
      <c r="L168" s="204">
        <v>6000</v>
      </c>
    </row>
    <row r="169" spans="1:12" s="2" customFormat="1" ht="15" customHeight="1" x14ac:dyDescent="0.2">
      <c r="A169" s="166">
        <v>44610</v>
      </c>
      <c r="B169" s="71" t="s">
        <v>496</v>
      </c>
      <c r="C169" s="72" t="s">
        <v>497</v>
      </c>
      <c r="D169" s="72" t="s">
        <v>498</v>
      </c>
      <c r="E169" s="202"/>
      <c r="F169" s="203"/>
      <c r="G169" s="203"/>
      <c r="H169" s="212" t="s">
        <v>274</v>
      </c>
      <c r="I169" s="83">
        <v>1</v>
      </c>
      <c r="J169" s="208">
        <v>0</v>
      </c>
      <c r="K169" s="100">
        <v>0</v>
      </c>
      <c r="L169" s="204">
        <v>6000</v>
      </c>
    </row>
    <row r="170" spans="1:12" s="2" customFormat="1" ht="15" customHeight="1" x14ac:dyDescent="0.2">
      <c r="A170" s="166">
        <v>44610</v>
      </c>
      <c r="B170" s="71" t="s">
        <v>665</v>
      </c>
      <c r="C170" s="72" t="s">
        <v>666</v>
      </c>
      <c r="D170" s="72"/>
      <c r="E170" s="202"/>
      <c r="F170" s="203"/>
      <c r="G170" s="203"/>
      <c r="H170" s="212" t="s">
        <v>667</v>
      </c>
      <c r="I170" s="83">
        <v>1</v>
      </c>
      <c r="J170" s="208">
        <v>0</v>
      </c>
      <c r="K170" s="100">
        <v>0</v>
      </c>
      <c r="L170" s="204">
        <v>12718</v>
      </c>
    </row>
    <row r="171" spans="1:12" s="2" customFormat="1" ht="15" customHeight="1" x14ac:dyDescent="0.2">
      <c r="A171" s="166">
        <v>44613</v>
      </c>
      <c r="B171" s="71" t="s">
        <v>659</v>
      </c>
      <c r="C171" s="72" t="s">
        <v>660</v>
      </c>
      <c r="D171" s="72"/>
      <c r="E171" s="202"/>
      <c r="F171" s="203"/>
      <c r="G171" s="203"/>
      <c r="H171" s="212" t="s">
        <v>111</v>
      </c>
      <c r="I171" s="83">
        <v>1</v>
      </c>
      <c r="J171" s="208">
        <v>0</v>
      </c>
      <c r="K171" s="100">
        <v>0</v>
      </c>
      <c r="L171" s="204">
        <v>18107</v>
      </c>
    </row>
    <row r="172" spans="1:12" s="2" customFormat="1" ht="15" customHeight="1" x14ac:dyDescent="0.2">
      <c r="A172" s="166">
        <v>44613</v>
      </c>
      <c r="B172" s="71" t="s">
        <v>661</v>
      </c>
      <c r="C172" s="72" t="s">
        <v>662</v>
      </c>
      <c r="D172" s="72" t="s">
        <v>663</v>
      </c>
      <c r="E172" s="202"/>
      <c r="F172" s="203"/>
      <c r="G172" s="203"/>
      <c r="H172" s="212" t="s">
        <v>664</v>
      </c>
      <c r="I172" s="83">
        <v>1</v>
      </c>
      <c r="J172" s="208">
        <v>0</v>
      </c>
      <c r="K172" s="100">
        <v>0</v>
      </c>
      <c r="L172" s="204">
        <v>2500</v>
      </c>
    </row>
    <row r="173" spans="1:12" s="2" customFormat="1" ht="15" customHeight="1" x14ac:dyDescent="0.2">
      <c r="A173" s="166">
        <v>44614</v>
      </c>
      <c r="B173" s="71" t="s">
        <v>640</v>
      </c>
      <c r="C173" s="72" t="s">
        <v>641</v>
      </c>
      <c r="D173" s="72" t="s">
        <v>236</v>
      </c>
      <c r="E173" s="202"/>
      <c r="F173" s="203"/>
      <c r="G173" s="203"/>
      <c r="H173" s="212" t="s">
        <v>359</v>
      </c>
      <c r="I173" s="83">
        <v>1</v>
      </c>
      <c r="J173" s="208">
        <v>0</v>
      </c>
      <c r="K173" s="100">
        <v>0</v>
      </c>
      <c r="L173" s="204">
        <v>7000</v>
      </c>
    </row>
    <row r="174" spans="1:12" s="2" customFormat="1" ht="15" customHeight="1" x14ac:dyDescent="0.2">
      <c r="A174" s="166">
        <v>44614</v>
      </c>
      <c r="B174" s="71" t="s">
        <v>668</v>
      </c>
      <c r="C174" s="72" t="s">
        <v>669</v>
      </c>
      <c r="D174" s="72" t="s">
        <v>670</v>
      </c>
      <c r="E174" s="202"/>
      <c r="F174" s="203"/>
      <c r="G174" s="203"/>
      <c r="H174" s="212" t="s">
        <v>671</v>
      </c>
      <c r="I174" s="83">
        <v>1</v>
      </c>
      <c r="J174" s="208">
        <v>0</v>
      </c>
      <c r="K174" s="100">
        <v>0</v>
      </c>
      <c r="L174" s="204">
        <v>6000</v>
      </c>
    </row>
    <row r="175" spans="1:12" s="2" customFormat="1" ht="15" customHeight="1" x14ac:dyDescent="0.2">
      <c r="A175" s="166">
        <v>44615</v>
      </c>
      <c r="B175" s="71" t="s">
        <v>646</v>
      </c>
      <c r="C175" s="72" t="s">
        <v>647</v>
      </c>
      <c r="D175" s="72" t="s">
        <v>648</v>
      </c>
      <c r="E175" s="202"/>
      <c r="F175" s="203"/>
      <c r="G175" s="203"/>
      <c r="H175" s="212" t="s">
        <v>649</v>
      </c>
      <c r="I175" s="83">
        <v>1</v>
      </c>
      <c r="J175" s="208">
        <v>1635</v>
      </c>
      <c r="K175" s="100">
        <v>0</v>
      </c>
      <c r="L175" s="204">
        <v>41000</v>
      </c>
    </row>
    <row r="176" spans="1:12" s="2" customFormat="1" ht="15" customHeight="1" x14ac:dyDescent="0.2">
      <c r="A176" s="166">
        <v>44615</v>
      </c>
      <c r="B176" s="71" t="s">
        <v>724</v>
      </c>
      <c r="C176" s="72" t="s">
        <v>728</v>
      </c>
      <c r="D176" s="72"/>
      <c r="E176" s="202"/>
      <c r="F176" s="203"/>
      <c r="G176" s="203"/>
      <c r="H176" s="212" t="s">
        <v>725</v>
      </c>
      <c r="I176" s="83">
        <v>1</v>
      </c>
      <c r="J176" s="208">
        <v>0</v>
      </c>
      <c r="K176" s="100">
        <v>0</v>
      </c>
      <c r="L176" s="204">
        <v>0</v>
      </c>
    </row>
    <row r="177" spans="1:12" s="2" customFormat="1" ht="15" customHeight="1" x14ac:dyDescent="0.2">
      <c r="A177" s="166">
        <v>44615</v>
      </c>
      <c r="B177" s="71" t="s">
        <v>726</v>
      </c>
      <c r="C177" s="72" t="s">
        <v>727</v>
      </c>
      <c r="D177" s="72"/>
      <c r="E177" s="202"/>
      <c r="F177" s="203"/>
      <c r="G177" s="203"/>
      <c r="H177" s="212" t="s">
        <v>725</v>
      </c>
      <c r="I177" s="83">
        <v>1</v>
      </c>
      <c r="J177" s="208">
        <v>0</v>
      </c>
      <c r="K177" s="100">
        <v>0</v>
      </c>
      <c r="L177" s="204">
        <v>0</v>
      </c>
    </row>
    <row r="178" spans="1:12" s="2" customFormat="1" ht="15" customHeight="1" x14ac:dyDescent="0.2">
      <c r="A178" s="166">
        <v>44615</v>
      </c>
      <c r="B178" s="71" t="s">
        <v>729</v>
      </c>
      <c r="C178" s="72" t="s">
        <v>730</v>
      </c>
      <c r="D178" s="72"/>
      <c r="E178" s="202"/>
      <c r="F178" s="203"/>
      <c r="G178" s="203"/>
      <c r="H178" s="212" t="s">
        <v>235</v>
      </c>
      <c r="I178" s="83">
        <v>1</v>
      </c>
      <c r="J178" s="208">
        <v>0</v>
      </c>
      <c r="K178" s="100">
        <v>0</v>
      </c>
      <c r="L178" s="204">
        <v>38389</v>
      </c>
    </row>
    <row r="179" spans="1:12" s="2" customFormat="1" ht="15" customHeight="1" x14ac:dyDescent="0.2">
      <c r="A179" s="166">
        <v>44615</v>
      </c>
      <c r="B179" s="71" t="s">
        <v>731</v>
      </c>
      <c r="C179" s="72" t="s">
        <v>732</v>
      </c>
      <c r="D179" s="72" t="s">
        <v>236</v>
      </c>
      <c r="E179" s="202"/>
      <c r="F179" s="203"/>
      <c r="G179" s="203"/>
      <c r="H179" s="212" t="s">
        <v>667</v>
      </c>
      <c r="I179" s="83">
        <v>1</v>
      </c>
      <c r="J179" s="208">
        <v>0</v>
      </c>
      <c r="K179" s="100">
        <v>0</v>
      </c>
      <c r="L179" s="204">
        <v>9919</v>
      </c>
    </row>
    <row r="180" spans="1:12" s="2" customFormat="1" ht="15" customHeight="1" x14ac:dyDescent="0.2">
      <c r="A180" s="166">
        <v>44616</v>
      </c>
      <c r="B180" s="71" t="s">
        <v>764</v>
      </c>
      <c r="C180" s="72" t="s">
        <v>765</v>
      </c>
      <c r="D180" s="72" t="s">
        <v>766</v>
      </c>
      <c r="E180" s="202"/>
      <c r="F180" s="203"/>
      <c r="G180" s="203"/>
      <c r="H180" s="212" t="s">
        <v>767</v>
      </c>
      <c r="I180" s="83">
        <v>1</v>
      </c>
      <c r="J180" s="208">
        <v>0</v>
      </c>
      <c r="K180" s="100">
        <v>0</v>
      </c>
      <c r="L180" s="204">
        <v>9600</v>
      </c>
    </row>
    <row r="181" spans="1:12" s="2" customFormat="1" ht="15" customHeight="1" x14ac:dyDescent="0.2">
      <c r="A181" s="166">
        <v>44616</v>
      </c>
      <c r="B181" s="71" t="s">
        <v>768</v>
      </c>
      <c r="C181" s="72" t="s">
        <v>769</v>
      </c>
      <c r="D181" s="72" t="s">
        <v>454</v>
      </c>
      <c r="E181" s="202"/>
      <c r="F181" s="203"/>
      <c r="G181" s="203"/>
      <c r="H181" s="212" t="s">
        <v>96</v>
      </c>
      <c r="I181" s="83">
        <v>1</v>
      </c>
      <c r="J181" s="208">
        <v>0</v>
      </c>
      <c r="K181" s="100">
        <v>0</v>
      </c>
      <c r="L181" s="204">
        <v>6500</v>
      </c>
    </row>
    <row r="182" spans="1:12" s="2" customFormat="1" ht="15" customHeight="1" x14ac:dyDescent="0.2">
      <c r="A182" s="166">
        <v>44616</v>
      </c>
      <c r="B182" s="71" t="s">
        <v>770</v>
      </c>
      <c r="C182" s="72" t="s">
        <v>771</v>
      </c>
      <c r="D182" s="72" t="s">
        <v>158</v>
      </c>
      <c r="E182" s="202"/>
      <c r="F182" s="203"/>
      <c r="G182" s="203"/>
      <c r="H182" s="212" t="s">
        <v>96</v>
      </c>
      <c r="I182" s="83">
        <v>1</v>
      </c>
      <c r="J182" s="208">
        <v>0</v>
      </c>
      <c r="K182" s="100">
        <v>0</v>
      </c>
      <c r="L182" s="204">
        <v>8000</v>
      </c>
    </row>
    <row r="183" spans="1:12" s="2" customFormat="1" ht="15" customHeight="1" x14ac:dyDescent="0.2">
      <c r="A183" s="166">
        <v>44616</v>
      </c>
      <c r="B183" s="71" t="s">
        <v>772</v>
      </c>
      <c r="C183" s="72" t="s">
        <v>773</v>
      </c>
      <c r="D183" s="72" t="s">
        <v>506</v>
      </c>
      <c r="E183" s="202"/>
      <c r="F183" s="203"/>
      <c r="G183" s="203"/>
      <c r="H183" s="212" t="s">
        <v>96</v>
      </c>
      <c r="I183" s="83">
        <v>1</v>
      </c>
      <c r="J183" s="208">
        <v>0</v>
      </c>
      <c r="K183" s="100">
        <v>0</v>
      </c>
      <c r="L183" s="204">
        <v>5800</v>
      </c>
    </row>
    <row r="184" spans="1:12" s="2" customFormat="1" ht="15" customHeight="1" x14ac:dyDescent="0.2">
      <c r="A184" s="166">
        <v>44617</v>
      </c>
      <c r="B184" s="71" t="s">
        <v>761</v>
      </c>
      <c r="C184" s="72" t="s">
        <v>762</v>
      </c>
      <c r="D184" s="72"/>
      <c r="E184" s="202"/>
      <c r="F184" s="203"/>
      <c r="G184" s="203"/>
      <c r="H184" s="212" t="s">
        <v>763</v>
      </c>
      <c r="I184" s="83">
        <v>1</v>
      </c>
      <c r="J184" s="208">
        <v>3427</v>
      </c>
      <c r="K184" s="100">
        <v>6926</v>
      </c>
      <c r="L184" s="204">
        <v>6000</v>
      </c>
    </row>
    <row r="185" spans="1:12" s="2" customFormat="1" ht="15" customHeight="1" x14ac:dyDescent="0.2">
      <c r="A185" s="166">
        <v>44617</v>
      </c>
      <c r="B185" s="71" t="s">
        <v>803</v>
      </c>
      <c r="C185" s="72" t="s">
        <v>804</v>
      </c>
      <c r="D185" s="72" t="s">
        <v>236</v>
      </c>
      <c r="E185" s="202"/>
      <c r="F185" s="203"/>
      <c r="G185" s="203"/>
      <c r="H185" s="212" t="s">
        <v>805</v>
      </c>
      <c r="I185" s="83">
        <v>1</v>
      </c>
      <c r="J185" s="208">
        <v>0</v>
      </c>
      <c r="K185" s="100">
        <v>0</v>
      </c>
      <c r="L185" s="204">
        <v>15538</v>
      </c>
    </row>
    <row r="186" spans="1:12" s="2" customFormat="1" ht="15" customHeight="1" x14ac:dyDescent="0.2">
      <c r="A186" s="210">
        <v>44620</v>
      </c>
      <c r="B186" s="211" t="s">
        <v>837</v>
      </c>
      <c r="C186" s="212" t="s">
        <v>838</v>
      </c>
      <c r="D186" s="212" t="s">
        <v>158</v>
      </c>
      <c r="E186" s="202"/>
      <c r="F186" s="237"/>
      <c r="G186" s="237"/>
      <c r="H186" s="212" t="s">
        <v>839</v>
      </c>
      <c r="I186" s="81">
        <v>1</v>
      </c>
      <c r="J186" s="238">
        <v>0</v>
      </c>
      <c r="K186" s="239">
        <v>0</v>
      </c>
      <c r="L186" s="165">
        <v>5000</v>
      </c>
    </row>
    <row r="187" spans="1:12" s="2" customFormat="1" ht="15" customHeight="1" x14ac:dyDescent="0.2">
      <c r="A187" s="166">
        <v>44620</v>
      </c>
      <c r="B187" s="71" t="s">
        <v>840</v>
      </c>
      <c r="C187" s="72" t="s">
        <v>841</v>
      </c>
      <c r="D187" s="72"/>
      <c r="E187" s="202"/>
      <c r="F187" s="203"/>
      <c r="G187" s="203"/>
      <c r="H187" s="212" t="s">
        <v>842</v>
      </c>
      <c r="I187" s="83">
        <v>1</v>
      </c>
      <c r="J187" s="208">
        <v>0</v>
      </c>
      <c r="K187" s="100">
        <v>0</v>
      </c>
      <c r="L187" s="204">
        <v>10414</v>
      </c>
    </row>
    <row r="188" spans="1:12" s="2" customFormat="1" ht="15" customHeight="1" x14ac:dyDescent="0.2">
      <c r="A188" s="176"/>
      <c r="B188" s="46"/>
      <c r="C188" s="47"/>
      <c r="D188" s="48"/>
      <c r="E188" s="47"/>
      <c r="F188" s="47"/>
      <c r="G188" s="49"/>
      <c r="H188" s="21" t="s">
        <v>13</v>
      </c>
      <c r="I188" s="177">
        <f>SUM(I130:I187)</f>
        <v>58</v>
      </c>
      <c r="J188" s="178">
        <f>SUM(J130:J187)</f>
        <v>18093</v>
      </c>
      <c r="K188" s="101">
        <f>SUM(K130:K187)</f>
        <v>8330</v>
      </c>
      <c r="L188" s="179">
        <f>SUM(L130:L187)</f>
        <v>1368136</v>
      </c>
    </row>
    <row r="189" spans="1:12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2"/>
    <row r="191" spans="1:12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2" s="2" customFormat="1" ht="15" customHeight="1" x14ac:dyDescent="0.2"/>
    <row r="193" spans="1:12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2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2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2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2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2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2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2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.7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250" t="s">
        <v>52</v>
      </c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"/>
      <c r="M228" s="1"/>
    </row>
    <row r="229" spans="1:13" s="2" customFormat="1" ht="15" customHeight="1" x14ac:dyDescent="0.2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"/>
      <c r="M229" s="1"/>
    </row>
    <row r="230" spans="1:13" s="2" customFormat="1" ht="15" customHeight="1" x14ac:dyDescent="0.2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"/>
      <c r="M230" s="1"/>
    </row>
    <row r="231" spans="1:13" s="2" customFormat="1" ht="15" customHeight="1" x14ac:dyDescent="0.2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"/>
      <c r="M231" s="1"/>
    </row>
    <row r="232" spans="1:13" s="2" customFormat="1" ht="15" customHeight="1" x14ac:dyDescent="0.2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"/>
    </row>
    <row r="233" spans="1:13" s="2" customFormat="1" ht="15" customHeight="1" x14ac:dyDescent="0.2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"/>
    </row>
    <row r="234" spans="1:13" s="2" customFormat="1" ht="15" customHeight="1" x14ac:dyDescent="0.2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</row>
    <row r="235" spans="1:13" s="2" customFormat="1" ht="15" customHeight="1" x14ac:dyDescent="0.2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"/>
    </row>
    <row r="236" spans="1:13" s="2" customFormat="1" ht="15" customHeight="1" x14ac:dyDescent="0.2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</row>
    <row r="237" spans="1:13" s="2" customFormat="1" ht="15" customHeight="1" x14ac:dyDescent="0.2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</row>
    <row r="238" spans="1:13" s="2" customFormat="1" ht="15" customHeight="1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</row>
    <row r="239" spans="1:13" s="2" customFormat="1" ht="15" customHeight="1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</row>
    <row r="240" spans="1:13" s="2" customFormat="1" ht="15" customHeight="1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</row>
    <row r="241" spans="1:13" s="2" customFormat="1" ht="15" customHeight="1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</row>
    <row r="242" spans="1:13" s="2" customFormat="1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  <c r="M242" s="1"/>
    </row>
    <row r="243" spans="1:13" s="2" customFormat="1" ht="15" customHeight="1" x14ac:dyDescent="0.2"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B244" s="25"/>
      <c r="C244" s="26"/>
      <c r="D244" s="1"/>
      <c r="E244" s="26"/>
      <c r="F244" s="26"/>
      <c r="G244" s="26"/>
      <c r="I244" s="27"/>
      <c r="J244" s="28"/>
      <c r="K244" s="29"/>
      <c r="L244" s="5"/>
      <c r="M244" s="1"/>
    </row>
    <row r="245" spans="1:13" s="2" customFormat="1" ht="15" customHeight="1" x14ac:dyDescent="0.2">
      <c r="B245" s="25"/>
      <c r="C245" s="26"/>
      <c r="D245" s="1"/>
      <c r="E245" s="26"/>
      <c r="F245" s="26"/>
      <c r="G245" s="26"/>
      <c r="H245" s="30"/>
      <c r="I245" s="31"/>
      <c r="J245" s="1"/>
      <c r="K245" s="26"/>
      <c r="L245" s="5"/>
      <c r="M245" s="1"/>
    </row>
    <row r="246" spans="1:13" s="2" customFormat="1" ht="15" customHeight="1" x14ac:dyDescent="0.2">
      <c r="B246" s="25"/>
      <c r="C246" s="26"/>
      <c r="D246" s="1"/>
      <c r="E246" s="26"/>
      <c r="F246" s="26"/>
      <c r="G246" s="26"/>
      <c r="H246" s="30"/>
      <c r="I246" s="31"/>
      <c r="J246" s="1"/>
      <c r="K246" s="26"/>
      <c r="L246" s="5"/>
    </row>
    <row r="247" spans="1:13" s="2" customFormat="1" ht="15" customHeight="1" x14ac:dyDescent="0.2">
      <c r="B247" s="25"/>
      <c r="C247" s="26"/>
      <c r="D247" s="1"/>
      <c r="E247" s="26"/>
      <c r="F247" s="26"/>
      <c r="G247" s="26"/>
      <c r="H247" s="30"/>
      <c r="I247" s="31"/>
      <c r="J247" s="1"/>
      <c r="K247" s="26"/>
      <c r="L247" s="5"/>
    </row>
    <row r="248" spans="1:13" s="2" customFormat="1" ht="15" customHeight="1" x14ac:dyDescent="0.2">
      <c r="B248" s="25"/>
      <c r="C248" s="26"/>
      <c r="D248" s="1"/>
      <c r="E248" s="26"/>
      <c r="F248" s="26"/>
      <c r="G248" s="26"/>
      <c r="H248" s="30"/>
      <c r="I248" s="31"/>
      <c r="J248" s="1"/>
      <c r="K248" s="26"/>
      <c r="L248" s="5"/>
    </row>
    <row r="249" spans="1:13" s="2" customFormat="1" ht="15" customHeight="1" x14ac:dyDescent="0.2">
      <c r="B249" s="25"/>
      <c r="C249" s="26"/>
      <c r="D249" s="1"/>
      <c r="E249" s="26"/>
      <c r="F249" s="26"/>
      <c r="G249" s="26"/>
      <c r="H249" s="30"/>
      <c r="I249" s="31"/>
      <c r="J249" s="1"/>
      <c r="K249" s="26"/>
      <c r="L249" s="5"/>
    </row>
    <row r="250" spans="1:13" s="2" customFormat="1" ht="15" customHeight="1" x14ac:dyDescent="0.2">
      <c r="A250" s="4"/>
      <c r="B250" s="25"/>
      <c r="C250" s="26"/>
      <c r="D250" s="1"/>
      <c r="E250" s="26"/>
      <c r="F250" s="26"/>
      <c r="G250" s="26"/>
      <c r="H250" s="30"/>
      <c r="I250" s="31"/>
      <c r="J250" s="1"/>
      <c r="K250" s="26"/>
      <c r="L250" s="5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87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1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1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1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1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1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1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1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1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1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1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1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1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1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1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1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6.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  <c r="N450" s="1"/>
      <c r="O450" s="1"/>
      <c r="P450" s="1"/>
      <c r="Q450" s="1"/>
      <c r="R450" s="1"/>
      <c r="S450" s="1"/>
      <c r="T450" s="1"/>
      <c r="U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21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21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21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21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21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21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21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  <c r="N487" s="1"/>
      <c r="O487" s="1"/>
      <c r="P487" s="1"/>
      <c r="Q487" s="1"/>
      <c r="R487" s="1"/>
      <c r="S487" s="1"/>
      <c r="T487" s="1"/>
      <c r="U487" s="1"/>
    </row>
    <row r="488" spans="1:21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21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21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21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21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21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21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21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21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4.2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4.2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4.2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4.2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2" t="s">
        <v>46</v>
      </c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3" s="2" customFormat="1" ht="16.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6.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6.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.7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6.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6.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4.2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.7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206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3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3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3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3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3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3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3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3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3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3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  <c r="M1082" s="2" t="s">
        <v>42</v>
      </c>
    </row>
    <row r="1083" spans="1:13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3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3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3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3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3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3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3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3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3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3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3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3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3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3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3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3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3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3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3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3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  <c r="M1199" s="1"/>
    </row>
    <row r="1200" spans="1:13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  <c r="M1206" s="1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  <c r="M1207" s="1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  <c r="M1209" s="1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  <c r="M1210" s="84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3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3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ht="15" customHeight="1" x14ac:dyDescent="0.2">
      <c r="M1220" s="2"/>
    </row>
    <row r="1221" spans="1:13" ht="15" customHeight="1" x14ac:dyDescent="0.2">
      <c r="M1221" s="2"/>
    </row>
    <row r="1222" spans="1:13" ht="15" customHeight="1" x14ac:dyDescent="0.2"/>
    <row r="1223" spans="1:13" ht="15" customHeight="1" x14ac:dyDescent="0.2"/>
    <row r="1224" spans="1:13" ht="15" customHeight="1" x14ac:dyDescent="0.2"/>
    <row r="1225" spans="1:13" ht="15" customHeight="1" x14ac:dyDescent="0.2"/>
    <row r="1226" spans="1:13" ht="15" customHeight="1" x14ac:dyDescent="0.2"/>
    <row r="1227" spans="1:13" ht="15" customHeight="1" x14ac:dyDescent="0.2"/>
    <row r="1228" spans="1:13" ht="15" customHeight="1" x14ac:dyDescent="0.2"/>
    <row r="1229" spans="1:13" ht="15" customHeight="1" x14ac:dyDescent="0.2"/>
    <row r="1230" spans="1:13" ht="15" customHeight="1" x14ac:dyDescent="0.2"/>
    <row r="1231" spans="1:13" ht="15" customHeight="1" x14ac:dyDescent="0.2"/>
    <row r="1232" spans="1:13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</sheetData>
  <sortState ref="A4:L103">
    <sortCondition ref="A3"/>
  </sortState>
  <mergeCells count="6">
    <mergeCell ref="A1:C1"/>
    <mergeCell ref="A113:C113"/>
    <mergeCell ref="A118:C118"/>
    <mergeCell ref="A128:C128"/>
    <mergeCell ref="A123:C123"/>
    <mergeCell ref="A107:C107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Normal="100" workbookViewId="0">
      <selection activeCell="C21" sqref="C21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>
        <v>44593</v>
      </c>
      <c r="B3" s="76" t="s">
        <v>66</v>
      </c>
      <c r="C3" s="72" t="s">
        <v>67</v>
      </c>
      <c r="D3" s="77" t="s">
        <v>68</v>
      </c>
      <c r="E3" s="256">
        <v>180</v>
      </c>
      <c r="F3" s="121"/>
      <c r="G3" s="72" t="s">
        <v>69</v>
      </c>
      <c r="H3" s="209">
        <v>1</v>
      </c>
      <c r="I3" s="90">
        <v>902</v>
      </c>
      <c r="J3" s="201">
        <v>76000</v>
      </c>
      <c r="K3" s="119">
        <v>2021</v>
      </c>
    </row>
    <row r="4" spans="1:11" ht="16.5" customHeight="1" x14ac:dyDescent="0.2">
      <c r="A4" s="255">
        <v>44593</v>
      </c>
      <c r="B4" s="76" t="s">
        <v>70</v>
      </c>
      <c r="C4" s="72" t="s">
        <v>71</v>
      </c>
      <c r="D4" s="77" t="s">
        <v>68</v>
      </c>
      <c r="E4" s="256">
        <v>347</v>
      </c>
      <c r="F4" s="121"/>
      <c r="G4" s="72" t="s">
        <v>69</v>
      </c>
      <c r="H4" s="209">
        <v>1</v>
      </c>
      <c r="I4" s="90">
        <v>1140</v>
      </c>
      <c r="J4" s="201">
        <v>100000</v>
      </c>
      <c r="K4" s="119">
        <v>2022</v>
      </c>
    </row>
    <row r="5" spans="1:11" ht="16.5" customHeight="1" x14ac:dyDescent="0.2">
      <c r="A5" s="255">
        <v>44593</v>
      </c>
      <c r="B5" s="76" t="s">
        <v>79</v>
      </c>
      <c r="C5" s="72" t="s">
        <v>80</v>
      </c>
      <c r="D5" s="77" t="s">
        <v>68</v>
      </c>
      <c r="E5" s="256">
        <v>61</v>
      </c>
      <c r="F5" s="121"/>
      <c r="G5" s="72" t="s">
        <v>69</v>
      </c>
      <c r="H5" s="209">
        <v>1</v>
      </c>
      <c r="I5" s="90">
        <v>902</v>
      </c>
      <c r="J5" s="201">
        <v>70000</v>
      </c>
      <c r="K5" s="119">
        <v>2021</v>
      </c>
    </row>
    <row r="6" spans="1:11" ht="16.5" customHeight="1" x14ac:dyDescent="0.2">
      <c r="A6" s="255">
        <v>44593</v>
      </c>
      <c r="B6" s="76" t="s">
        <v>77</v>
      </c>
      <c r="C6" s="72" t="s">
        <v>78</v>
      </c>
      <c r="D6" s="77" t="s">
        <v>68</v>
      </c>
      <c r="E6" s="256">
        <v>333</v>
      </c>
      <c r="F6" s="121"/>
      <c r="G6" s="72" t="s">
        <v>69</v>
      </c>
      <c r="H6" s="209">
        <v>1</v>
      </c>
      <c r="I6" s="90">
        <v>1038</v>
      </c>
      <c r="J6" s="201">
        <v>78000</v>
      </c>
      <c r="K6" s="119">
        <v>2022</v>
      </c>
    </row>
    <row r="7" spans="1:11" ht="16.5" customHeight="1" x14ac:dyDescent="0.2">
      <c r="A7" s="255">
        <v>44607</v>
      </c>
      <c r="B7" s="76" t="s">
        <v>530</v>
      </c>
      <c r="C7" s="72" t="s">
        <v>531</v>
      </c>
      <c r="D7" s="77" t="s">
        <v>532</v>
      </c>
      <c r="E7" s="256"/>
      <c r="F7" s="121"/>
      <c r="G7" s="72" t="s">
        <v>69</v>
      </c>
      <c r="H7" s="209">
        <v>1</v>
      </c>
      <c r="I7" s="90">
        <v>2736</v>
      </c>
      <c r="J7" s="201">
        <v>154900</v>
      </c>
      <c r="K7" s="119">
        <v>2022</v>
      </c>
    </row>
    <row r="8" spans="1:11" ht="16.5" customHeight="1" x14ac:dyDescent="0.2">
      <c r="A8" s="255">
        <v>44620</v>
      </c>
      <c r="B8" s="76" t="s">
        <v>843</v>
      </c>
      <c r="C8" s="72" t="s">
        <v>844</v>
      </c>
      <c r="D8" s="77" t="s">
        <v>845</v>
      </c>
      <c r="E8" s="256">
        <v>51</v>
      </c>
      <c r="F8" s="121"/>
      <c r="G8" s="72" t="s">
        <v>846</v>
      </c>
      <c r="H8" s="209">
        <v>1</v>
      </c>
      <c r="I8" s="90">
        <v>1216</v>
      </c>
      <c r="J8" s="201">
        <v>55000</v>
      </c>
      <c r="K8" s="119">
        <v>2022</v>
      </c>
    </row>
    <row r="9" spans="1:11" ht="16.5" customHeight="1" x14ac:dyDescent="0.2">
      <c r="A9" s="176"/>
      <c r="B9" s="46"/>
      <c r="C9" s="48"/>
      <c r="D9" s="47"/>
      <c r="E9" s="183"/>
      <c r="F9" s="184"/>
      <c r="G9" s="21" t="s">
        <v>13</v>
      </c>
      <c r="H9" s="185">
        <f>SUM(H3:H8)</f>
        <v>6</v>
      </c>
      <c r="I9" s="22">
        <f>SUM(I3:I8)</f>
        <v>7934</v>
      </c>
      <c r="J9" s="205">
        <f>SUM(J3:J8)</f>
        <v>533900</v>
      </c>
      <c r="K9" s="242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>
      <c r="K30" s="25"/>
    </row>
    <row r="31" spans="11:11" ht="16.5" customHeight="1" x14ac:dyDescent="0.2">
      <c r="K31" s="25"/>
    </row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>
      <c r="K64" s="80"/>
    </row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>
      <c r="K120" s="100"/>
    </row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3.5" customHeight="1" x14ac:dyDescent="0.2"/>
    <row r="211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zoomScaleNormal="100" workbookViewId="0">
      <selection activeCell="C34" sqref="C34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1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1" ht="15" customHeight="1" x14ac:dyDescent="0.2">
      <c r="A3" s="210">
        <v>44603</v>
      </c>
      <c r="B3" s="211" t="s">
        <v>449</v>
      </c>
      <c r="C3" s="212" t="s">
        <v>450</v>
      </c>
      <c r="D3" s="212" t="s">
        <v>596</v>
      </c>
      <c r="E3" s="212" t="s">
        <v>451</v>
      </c>
      <c r="F3" s="96">
        <v>1</v>
      </c>
      <c r="G3" s="208">
        <v>200</v>
      </c>
      <c r="H3" s="118">
        <v>200</v>
      </c>
      <c r="I3" s="187">
        <v>461043</v>
      </c>
      <c r="J3" s="196" t="s">
        <v>597</v>
      </c>
      <c r="K3" s="196" t="s">
        <v>596</v>
      </c>
    </row>
    <row r="4" spans="1:11" ht="15" customHeight="1" x14ac:dyDescent="0.2">
      <c r="A4" s="210">
        <v>44608</v>
      </c>
      <c r="B4" s="211" t="s">
        <v>567</v>
      </c>
      <c r="C4" s="212" t="s">
        <v>568</v>
      </c>
      <c r="D4" s="212" t="s">
        <v>569</v>
      </c>
      <c r="E4" s="212" t="s">
        <v>570</v>
      </c>
      <c r="F4" s="96">
        <v>1</v>
      </c>
      <c r="G4" s="208">
        <v>0</v>
      </c>
      <c r="H4" s="80">
        <v>18000</v>
      </c>
      <c r="I4" s="187">
        <v>833333</v>
      </c>
      <c r="J4" s="196" t="s">
        <v>571</v>
      </c>
      <c r="K4" s="196" t="s">
        <v>570</v>
      </c>
    </row>
    <row r="5" spans="1:11" ht="15" customHeight="1" x14ac:dyDescent="0.2">
      <c r="A5" s="210">
        <v>44608</v>
      </c>
      <c r="B5" s="211" t="s">
        <v>572</v>
      </c>
      <c r="C5" s="212" t="s">
        <v>573</v>
      </c>
      <c r="D5" s="212" t="s">
        <v>569</v>
      </c>
      <c r="E5" s="212" t="s">
        <v>570</v>
      </c>
      <c r="F5" s="96">
        <v>1</v>
      </c>
      <c r="G5" s="208">
        <v>0</v>
      </c>
      <c r="H5" s="80">
        <v>18000</v>
      </c>
      <c r="I5" s="187">
        <v>833333</v>
      </c>
      <c r="J5" s="196" t="s">
        <v>574</v>
      </c>
      <c r="K5" s="196" t="s">
        <v>570</v>
      </c>
    </row>
    <row r="6" spans="1:11" ht="15" customHeight="1" x14ac:dyDescent="0.2">
      <c r="A6" s="210">
        <v>44608</v>
      </c>
      <c r="B6" s="211" t="s">
        <v>575</v>
      </c>
      <c r="C6" s="212" t="s">
        <v>576</v>
      </c>
      <c r="D6" s="212" t="s">
        <v>569</v>
      </c>
      <c r="E6" s="212" t="s">
        <v>570</v>
      </c>
      <c r="F6" s="96">
        <v>1</v>
      </c>
      <c r="G6" s="208">
        <v>0</v>
      </c>
      <c r="H6" s="80">
        <v>1800</v>
      </c>
      <c r="I6" s="187">
        <v>833333</v>
      </c>
      <c r="J6" s="196" t="s">
        <v>577</v>
      </c>
      <c r="K6" s="196" t="s">
        <v>570</v>
      </c>
    </row>
    <row r="7" spans="1:11" ht="15" customHeight="1" x14ac:dyDescent="0.2">
      <c r="A7" s="210">
        <v>44609</v>
      </c>
      <c r="B7" s="211" t="s">
        <v>578</v>
      </c>
      <c r="C7" s="212" t="s">
        <v>579</v>
      </c>
      <c r="D7" s="212" t="s">
        <v>580</v>
      </c>
      <c r="E7" s="212" t="s">
        <v>581</v>
      </c>
      <c r="F7" s="96">
        <v>1</v>
      </c>
      <c r="G7" s="208">
        <v>640</v>
      </c>
      <c r="H7" s="80">
        <v>3360</v>
      </c>
      <c r="I7" s="187">
        <v>200000</v>
      </c>
      <c r="J7" s="196" t="s">
        <v>582</v>
      </c>
      <c r="K7" s="196" t="s">
        <v>581</v>
      </c>
    </row>
    <row r="8" spans="1:11" ht="15" customHeight="1" x14ac:dyDescent="0.2">
      <c r="A8" s="210">
        <v>44620</v>
      </c>
      <c r="B8" s="211" t="s">
        <v>813</v>
      </c>
      <c r="C8" s="212" t="s">
        <v>814</v>
      </c>
      <c r="D8" s="212" t="s">
        <v>815</v>
      </c>
      <c r="E8" s="212" t="s">
        <v>816</v>
      </c>
      <c r="F8" s="96">
        <v>1</v>
      </c>
      <c r="G8" s="208">
        <v>0</v>
      </c>
      <c r="H8" s="80">
        <v>0</v>
      </c>
      <c r="I8" s="187">
        <v>18748547</v>
      </c>
      <c r="J8" s="196" t="s">
        <v>817</v>
      </c>
      <c r="K8" s="196" t="s">
        <v>826</v>
      </c>
    </row>
    <row r="9" spans="1:11" ht="15" customHeight="1" x14ac:dyDescent="0.2">
      <c r="A9" s="176"/>
      <c r="B9" s="46"/>
      <c r="C9" s="48"/>
      <c r="D9" s="51"/>
      <c r="E9" s="21" t="s">
        <v>13</v>
      </c>
      <c r="F9" s="22">
        <f>SUM(F3:F8)</f>
        <v>6</v>
      </c>
      <c r="G9" s="22">
        <f>SUM(G3:G8)</f>
        <v>840</v>
      </c>
      <c r="H9" s="131">
        <f>SUM(H3:H8)</f>
        <v>41360</v>
      </c>
      <c r="I9" s="188">
        <f>SUM(I3:I8)</f>
        <v>21909589</v>
      </c>
      <c r="J9" s="197"/>
      <c r="K9" s="198"/>
    </row>
    <row r="10" spans="1:11" ht="15" customHeight="1" x14ac:dyDescent="0.25">
      <c r="A10" s="189" t="s">
        <v>16</v>
      </c>
      <c r="B10" s="50"/>
      <c r="C10" s="52"/>
      <c r="D10" s="53"/>
      <c r="E10" s="53"/>
      <c r="F10" s="54"/>
      <c r="G10" s="97"/>
      <c r="H10" s="35"/>
      <c r="I10" s="194"/>
      <c r="J10" s="194"/>
      <c r="K10" s="186"/>
    </row>
    <row r="11" spans="1:11" ht="15" customHeight="1" x14ac:dyDescent="0.2">
      <c r="A11" s="162" t="s">
        <v>0</v>
      </c>
      <c r="B11" s="65" t="s">
        <v>1</v>
      </c>
      <c r="C11" s="99" t="s">
        <v>2</v>
      </c>
      <c r="D11" s="99" t="s">
        <v>3</v>
      </c>
      <c r="E11" s="99" t="s">
        <v>8</v>
      </c>
      <c r="F11" s="95"/>
      <c r="G11" s="128" t="s">
        <v>29</v>
      </c>
      <c r="H11" s="99" t="s">
        <v>31</v>
      </c>
      <c r="I11" s="182" t="s">
        <v>6</v>
      </c>
      <c r="J11" s="195" t="s">
        <v>43</v>
      </c>
      <c r="K11" s="195" t="s">
        <v>44</v>
      </c>
    </row>
    <row r="12" spans="1:11" ht="15" customHeight="1" x14ac:dyDescent="0.2">
      <c r="A12" s="210">
        <v>44603</v>
      </c>
      <c r="B12" s="211" t="s">
        <v>437</v>
      </c>
      <c r="C12" s="212" t="s">
        <v>438</v>
      </c>
      <c r="D12" s="212" t="s">
        <v>439</v>
      </c>
      <c r="E12" s="212" t="s">
        <v>440</v>
      </c>
      <c r="F12" s="96">
        <v>1</v>
      </c>
      <c r="G12" s="208">
        <v>0</v>
      </c>
      <c r="H12" s="118">
        <v>0</v>
      </c>
      <c r="I12" s="187">
        <v>677897</v>
      </c>
      <c r="J12" s="196" t="s">
        <v>595</v>
      </c>
      <c r="K12" s="196" t="s">
        <v>594</v>
      </c>
    </row>
    <row r="13" spans="1:11" ht="15" customHeight="1" x14ac:dyDescent="0.2">
      <c r="A13" s="210">
        <v>44613</v>
      </c>
      <c r="B13" s="211" t="s">
        <v>586</v>
      </c>
      <c r="C13" s="212" t="s">
        <v>587</v>
      </c>
      <c r="D13" s="212" t="s">
        <v>588</v>
      </c>
      <c r="E13" s="212" t="s">
        <v>589</v>
      </c>
      <c r="F13" s="96">
        <v>1</v>
      </c>
      <c r="G13" s="208">
        <v>400</v>
      </c>
      <c r="H13" s="118">
        <v>1760</v>
      </c>
      <c r="I13" s="187">
        <v>30000</v>
      </c>
      <c r="J13" s="196" t="s">
        <v>590</v>
      </c>
      <c r="K13" s="196" t="s">
        <v>591</v>
      </c>
    </row>
    <row r="14" spans="1:11" ht="15" customHeight="1" x14ac:dyDescent="0.2">
      <c r="A14" s="210">
        <v>44613</v>
      </c>
      <c r="B14" s="211" t="s">
        <v>592</v>
      </c>
      <c r="C14" s="212" t="s">
        <v>593</v>
      </c>
      <c r="D14" s="212" t="s">
        <v>588</v>
      </c>
      <c r="E14" s="212" t="s">
        <v>589</v>
      </c>
      <c r="F14" s="96">
        <v>1</v>
      </c>
      <c r="G14" s="208">
        <v>400</v>
      </c>
      <c r="H14" s="118">
        <v>1760</v>
      </c>
      <c r="I14" s="187">
        <v>30000</v>
      </c>
      <c r="J14" s="196" t="s">
        <v>590</v>
      </c>
      <c r="K14" s="196" t="s">
        <v>591</v>
      </c>
    </row>
    <row r="15" spans="1:11" ht="15" customHeight="1" x14ac:dyDescent="0.2">
      <c r="A15" s="210">
        <v>44614</v>
      </c>
      <c r="B15" s="211" t="s">
        <v>677</v>
      </c>
      <c r="C15" s="212" t="s">
        <v>678</v>
      </c>
      <c r="D15" s="212" t="s">
        <v>679</v>
      </c>
      <c r="E15" s="212" t="s">
        <v>680</v>
      </c>
      <c r="F15" s="96">
        <v>1</v>
      </c>
      <c r="G15" s="208">
        <v>1497</v>
      </c>
      <c r="H15" s="118">
        <v>0</v>
      </c>
      <c r="I15" s="187">
        <v>5000</v>
      </c>
      <c r="J15" s="196" t="s">
        <v>681</v>
      </c>
      <c r="K15" s="196" t="s">
        <v>682</v>
      </c>
    </row>
    <row r="16" spans="1:11" ht="15" customHeight="1" x14ac:dyDescent="0.2">
      <c r="A16" s="210">
        <v>44615</v>
      </c>
      <c r="B16" s="211" t="s">
        <v>672</v>
      </c>
      <c r="C16" s="212" t="s">
        <v>673</v>
      </c>
      <c r="D16" s="212" t="s">
        <v>674</v>
      </c>
      <c r="E16" s="212" t="s">
        <v>675</v>
      </c>
      <c r="F16" s="96">
        <v>1</v>
      </c>
      <c r="G16" s="208">
        <v>0</v>
      </c>
      <c r="H16" s="118">
        <v>0</v>
      </c>
      <c r="I16" s="187">
        <v>375000</v>
      </c>
      <c r="J16" s="196" t="s">
        <v>595</v>
      </c>
      <c r="K16" s="196" t="s">
        <v>676</v>
      </c>
    </row>
    <row r="17" spans="1:12" ht="15" customHeight="1" x14ac:dyDescent="0.2">
      <c r="A17" s="210">
        <v>44615</v>
      </c>
      <c r="B17" s="211" t="s">
        <v>713</v>
      </c>
      <c r="C17" s="212" t="s">
        <v>714</v>
      </c>
      <c r="D17" s="212" t="s">
        <v>715</v>
      </c>
      <c r="E17" s="212" t="s">
        <v>716</v>
      </c>
      <c r="F17" s="96">
        <v>1</v>
      </c>
      <c r="G17" s="208">
        <v>4800</v>
      </c>
      <c r="H17" s="118">
        <v>0</v>
      </c>
      <c r="I17" s="187">
        <v>120000</v>
      </c>
      <c r="J17" s="196" t="s">
        <v>717</v>
      </c>
      <c r="K17" s="196" t="s">
        <v>718</v>
      </c>
    </row>
    <row r="18" spans="1:12" ht="15" customHeight="1" x14ac:dyDescent="0.2">
      <c r="A18" s="210">
        <v>44615</v>
      </c>
      <c r="B18" s="211" t="s">
        <v>733</v>
      </c>
      <c r="C18" s="212" t="s">
        <v>734</v>
      </c>
      <c r="D18" s="212"/>
      <c r="E18" s="212" t="s">
        <v>735</v>
      </c>
      <c r="F18" s="96">
        <v>1</v>
      </c>
      <c r="G18" s="208">
        <v>4500</v>
      </c>
      <c r="H18" s="118">
        <v>0</v>
      </c>
      <c r="I18" s="187">
        <v>10500</v>
      </c>
      <c r="J18" s="196" t="s">
        <v>681</v>
      </c>
      <c r="K18" s="196" t="s">
        <v>735</v>
      </c>
    </row>
    <row r="19" spans="1:12" ht="15" customHeight="1" x14ac:dyDescent="0.2">
      <c r="A19" s="164">
        <v>44616</v>
      </c>
      <c r="B19" s="78" t="s">
        <v>736</v>
      </c>
      <c r="C19" s="73" t="s">
        <v>737</v>
      </c>
      <c r="D19" s="73" t="s">
        <v>738</v>
      </c>
      <c r="E19" s="73" t="s">
        <v>739</v>
      </c>
      <c r="F19" s="308">
        <v>1</v>
      </c>
      <c r="G19" s="192">
        <v>3667</v>
      </c>
      <c r="H19" s="192">
        <v>0</v>
      </c>
      <c r="I19" s="309">
        <v>45000</v>
      </c>
      <c r="J19" s="320" t="s">
        <v>740</v>
      </c>
      <c r="K19" s="321" t="s">
        <v>741</v>
      </c>
    </row>
    <row r="20" spans="1:12" ht="15" customHeight="1" x14ac:dyDescent="0.2">
      <c r="A20" s="210">
        <v>44617</v>
      </c>
      <c r="B20" s="211" t="s">
        <v>755</v>
      </c>
      <c r="C20" s="212" t="s">
        <v>756</v>
      </c>
      <c r="D20" s="212" t="s">
        <v>757</v>
      </c>
      <c r="E20" s="212" t="s">
        <v>758</v>
      </c>
      <c r="F20" s="96">
        <v>1</v>
      </c>
      <c r="G20" s="208">
        <v>125177</v>
      </c>
      <c r="H20" s="118">
        <v>0</v>
      </c>
      <c r="I20" s="187">
        <v>2534491</v>
      </c>
      <c r="J20" s="196" t="s">
        <v>759</v>
      </c>
      <c r="K20" s="196" t="s">
        <v>760</v>
      </c>
    </row>
    <row r="21" spans="1:12" ht="15" customHeight="1" x14ac:dyDescent="0.2">
      <c r="A21" s="210">
        <v>44620</v>
      </c>
      <c r="B21" s="211" t="s">
        <v>806</v>
      </c>
      <c r="C21" s="212" t="s">
        <v>807</v>
      </c>
      <c r="D21" s="212" t="s">
        <v>808</v>
      </c>
      <c r="E21" s="212" t="s">
        <v>411</v>
      </c>
      <c r="F21" s="96">
        <v>1</v>
      </c>
      <c r="G21" s="208">
        <v>0</v>
      </c>
      <c r="H21" s="118">
        <v>0</v>
      </c>
      <c r="I21" s="187">
        <v>11000</v>
      </c>
      <c r="J21" s="196" t="s">
        <v>595</v>
      </c>
      <c r="K21" s="196" t="s">
        <v>809</v>
      </c>
    </row>
    <row r="22" spans="1:12" ht="15" customHeight="1" x14ac:dyDescent="0.2">
      <c r="A22" s="210">
        <v>44620</v>
      </c>
      <c r="B22" s="211" t="s">
        <v>810</v>
      </c>
      <c r="C22" s="212" t="s">
        <v>811</v>
      </c>
      <c r="D22" s="212" t="s">
        <v>721</v>
      </c>
      <c r="E22" s="212" t="s">
        <v>411</v>
      </c>
      <c r="F22" s="96">
        <v>1</v>
      </c>
      <c r="G22" s="208">
        <v>0</v>
      </c>
      <c r="H22" s="118">
        <v>0</v>
      </c>
      <c r="I22" s="187">
        <v>15000</v>
      </c>
      <c r="J22" s="196" t="s">
        <v>595</v>
      </c>
      <c r="K22" s="196" t="s">
        <v>812</v>
      </c>
    </row>
    <row r="23" spans="1:12" ht="15" customHeight="1" x14ac:dyDescent="0.2">
      <c r="A23" s="210">
        <v>44620</v>
      </c>
      <c r="B23" s="211" t="s">
        <v>820</v>
      </c>
      <c r="C23" s="212" t="s">
        <v>821</v>
      </c>
      <c r="D23" s="212" t="s">
        <v>822</v>
      </c>
      <c r="E23" s="212" t="s">
        <v>823</v>
      </c>
      <c r="F23" s="96">
        <v>1</v>
      </c>
      <c r="G23" s="208">
        <v>0</v>
      </c>
      <c r="H23" s="118">
        <v>0</v>
      </c>
      <c r="I23" s="187">
        <v>250000</v>
      </c>
      <c r="J23" s="196" t="s">
        <v>824</v>
      </c>
      <c r="K23" s="196" t="s">
        <v>825</v>
      </c>
    </row>
    <row r="24" spans="1:12" ht="15" customHeight="1" x14ac:dyDescent="0.2">
      <c r="A24" s="176"/>
      <c r="B24" s="46"/>
      <c r="C24" s="48"/>
      <c r="D24" s="183"/>
      <c r="E24" s="21" t="s">
        <v>13</v>
      </c>
      <c r="F24" s="22">
        <f>SUM(F12:F23)</f>
        <v>12</v>
      </c>
      <c r="G24" s="22">
        <f>SUM(G12:G23)</f>
        <v>140441</v>
      </c>
      <c r="H24" s="131">
        <f>SUM(H12:H23)</f>
        <v>3520</v>
      </c>
      <c r="I24" s="188">
        <f>SUM(I12:I23)</f>
        <v>4103888</v>
      </c>
      <c r="J24" s="197"/>
      <c r="K24" s="198"/>
      <c r="L24" s="310"/>
    </row>
    <row r="25" spans="1:12" ht="15" customHeight="1" x14ac:dyDescent="0.2">
      <c r="A25" s="1"/>
      <c r="B25" s="1"/>
      <c r="C25" s="1"/>
      <c r="D25" s="1"/>
      <c r="E25" s="1"/>
      <c r="F25" s="1"/>
      <c r="G25" s="1"/>
      <c r="H25" s="1"/>
    </row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  <row r="30" spans="1:12" ht="15" customHeight="1" x14ac:dyDescent="0.2"/>
    <row r="31" spans="1:12" ht="15" customHeight="1" x14ac:dyDescent="0.2"/>
    <row r="32" spans="1:1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/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/>
    <row r="73" spans="10:10" ht="15" customHeight="1" x14ac:dyDescent="0.2"/>
    <row r="74" spans="10:10" ht="15" customHeight="1" x14ac:dyDescent="0.2"/>
    <row r="75" spans="10:10" ht="15" customHeight="1" x14ac:dyDescent="0.2"/>
    <row r="76" spans="10:10" ht="15" customHeight="1" x14ac:dyDescent="0.2"/>
    <row r="77" spans="10:10" ht="15" customHeight="1" x14ac:dyDescent="0.2"/>
    <row r="78" spans="10:10" ht="15" customHeight="1" x14ac:dyDescent="0.2"/>
    <row r="79" spans="10:10" ht="15" customHeight="1" x14ac:dyDescent="0.2">
      <c r="J79" s="122"/>
    </row>
    <row r="80" spans="10:1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>
      <c r="J91" s="1" t="s">
        <v>41</v>
      </c>
    </row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21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</sheetData>
  <sortState ref="A4:L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5"/>
  <sheetViews>
    <sheetView topLeftCell="A29" workbookViewId="0">
      <pane ySplit="300" activePane="bottomLeft"/>
      <selection activeCell="A29" sqref="A1:XFD1048576"/>
      <selection pane="bottomLeft" activeCell="D123" sqref="D123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11"/>
      <c r="C1" s="132"/>
      <c r="D1" s="137"/>
      <c r="E1" s="138"/>
      <c r="F1" s="133"/>
      <c r="G1" s="139"/>
      <c r="H1" s="140"/>
    </row>
    <row r="2" spans="1:9 16384:16384" ht="15.75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323">
        <v>44596</v>
      </c>
      <c r="B3" s="78" t="s">
        <v>201</v>
      </c>
      <c r="C3" s="79" t="s">
        <v>202</v>
      </c>
      <c r="D3" s="79" t="s">
        <v>130</v>
      </c>
      <c r="E3" s="79" t="s">
        <v>203</v>
      </c>
      <c r="F3" s="213">
        <v>1</v>
      </c>
      <c r="G3" s="118"/>
      <c r="H3" s="214">
        <v>55000</v>
      </c>
    </row>
    <row r="4" spans="1:9 16384:16384" ht="14.25" customHeight="1" x14ac:dyDescent="0.2">
      <c r="A4" s="323">
        <v>44599</v>
      </c>
      <c r="B4" s="78" t="s">
        <v>237</v>
      </c>
      <c r="C4" s="79" t="s">
        <v>238</v>
      </c>
      <c r="D4" s="79" t="s">
        <v>130</v>
      </c>
      <c r="E4" s="79" t="s">
        <v>239</v>
      </c>
      <c r="F4" s="213">
        <v>1</v>
      </c>
      <c r="G4" s="118"/>
      <c r="H4" s="214">
        <v>65000</v>
      </c>
    </row>
    <row r="5" spans="1:9 16384:16384" ht="14.25" customHeight="1" x14ac:dyDescent="0.2">
      <c r="A5" s="323">
        <v>44599</v>
      </c>
      <c r="B5" s="78" t="s">
        <v>240</v>
      </c>
      <c r="C5" s="79" t="s">
        <v>241</v>
      </c>
      <c r="D5" s="79" t="s">
        <v>242</v>
      </c>
      <c r="E5" s="79" t="s">
        <v>243</v>
      </c>
      <c r="F5" s="213">
        <v>1</v>
      </c>
      <c r="G5" s="118"/>
      <c r="H5" s="214">
        <v>65000</v>
      </c>
    </row>
    <row r="6" spans="1:9 16384:16384" ht="14.25" customHeight="1" x14ac:dyDescent="0.2">
      <c r="A6" s="323">
        <v>44602</v>
      </c>
      <c r="B6" s="78" t="s">
        <v>353</v>
      </c>
      <c r="C6" s="79" t="s">
        <v>354</v>
      </c>
      <c r="D6" s="79"/>
      <c r="E6" s="79" t="s">
        <v>355</v>
      </c>
      <c r="F6" s="213">
        <v>1</v>
      </c>
      <c r="G6" s="118"/>
      <c r="H6" s="214">
        <v>104000</v>
      </c>
    </row>
    <row r="7" spans="1:9 16384:16384" ht="14.25" customHeight="1" x14ac:dyDescent="0.2">
      <c r="A7" s="135">
        <v>44602</v>
      </c>
      <c r="B7" s="78" t="s">
        <v>463</v>
      </c>
      <c r="C7" s="79" t="s">
        <v>464</v>
      </c>
      <c r="D7" s="79" t="s">
        <v>465</v>
      </c>
      <c r="E7" s="79" t="s">
        <v>466</v>
      </c>
      <c r="F7" s="213">
        <v>1</v>
      </c>
      <c r="G7" s="118"/>
      <c r="H7" s="214">
        <v>35000</v>
      </c>
    </row>
    <row r="8" spans="1:9 16384:16384" ht="14.25" customHeight="1" x14ac:dyDescent="0.2">
      <c r="A8" s="323">
        <v>44608</v>
      </c>
      <c r="B8" s="78" t="s">
        <v>487</v>
      </c>
      <c r="C8" s="79" t="s">
        <v>488</v>
      </c>
      <c r="D8" s="79"/>
      <c r="E8" s="79" t="s">
        <v>239</v>
      </c>
      <c r="F8" s="213">
        <v>1</v>
      </c>
      <c r="G8" s="118"/>
      <c r="H8" s="214">
        <v>60000</v>
      </c>
    </row>
    <row r="9" spans="1:9 16384:16384" ht="14.25" customHeight="1" x14ac:dyDescent="0.2">
      <c r="A9" s="323">
        <v>44609</v>
      </c>
      <c r="B9" s="78" t="s">
        <v>527</v>
      </c>
      <c r="C9" s="79" t="s">
        <v>528</v>
      </c>
      <c r="D9" s="79"/>
      <c r="E9" s="79" t="s">
        <v>529</v>
      </c>
      <c r="F9" s="213">
        <v>1</v>
      </c>
      <c r="G9" s="118"/>
      <c r="H9" s="214">
        <v>45000</v>
      </c>
    </row>
    <row r="10" spans="1:9 16384:16384" ht="14.25" customHeight="1" x14ac:dyDescent="0.2">
      <c r="A10" s="323">
        <v>44610</v>
      </c>
      <c r="B10" s="78" t="s">
        <v>656</v>
      </c>
      <c r="C10" s="79" t="s">
        <v>657</v>
      </c>
      <c r="D10" s="79" t="s">
        <v>484</v>
      </c>
      <c r="E10" s="79" t="s">
        <v>658</v>
      </c>
      <c r="F10" s="213">
        <v>1</v>
      </c>
      <c r="G10" s="118"/>
      <c r="H10" s="214">
        <v>55000</v>
      </c>
    </row>
    <row r="11" spans="1:9 16384:16384" ht="14.25" customHeight="1" x14ac:dyDescent="0.2">
      <c r="A11" s="323">
        <v>44620</v>
      </c>
      <c r="B11" s="78" t="s">
        <v>833</v>
      </c>
      <c r="C11" s="79" t="s">
        <v>834</v>
      </c>
      <c r="D11" s="79" t="s">
        <v>835</v>
      </c>
      <c r="E11" s="79" t="s">
        <v>836</v>
      </c>
      <c r="F11" s="213">
        <v>1</v>
      </c>
      <c r="G11" s="118"/>
      <c r="H11" s="214">
        <v>72025</v>
      </c>
    </row>
    <row r="12" spans="1:9 16384:16384" ht="14.25" customHeight="1" x14ac:dyDescent="0.2">
      <c r="A12" s="142"/>
      <c r="B12" s="63"/>
      <c r="C12" s="64"/>
      <c r="D12" s="64"/>
      <c r="E12" s="23" t="s">
        <v>13</v>
      </c>
      <c r="F12" s="93">
        <f>SUM(F3:F11)</f>
        <v>9</v>
      </c>
      <c r="G12" s="82"/>
      <c r="H12" s="143">
        <f>SUM(H3:H11)</f>
        <v>556025</v>
      </c>
    </row>
    <row r="13" spans="1:9 16384:16384" ht="14.25" customHeight="1" x14ac:dyDescent="0.2">
      <c r="A13" s="329" t="s">
        <v>26</v>
      </c>
      <c r="B13" s="330"/>
      <c r="C13" s="39"/>
      <c r="D13" s="39"/>
      <c r="E13" s="39"/>
      <c r="F13" s="92"/>
      <c r="G13" s="94"/>
      <c r="H13" s="144"/>
    </row>
    <row r="14" spans="1:9 16384:16384" ht="15.75" customHeight="1" x14ac:dyDescent="0.2">
      <c r="A14" s="134" t="s">
        <v>0</v>
      </c>
      <c r="B14" s="65" t="s">
        <v>1</v>
      </c>
      <c r="C14" s="99" t="s">
        <v>2</v>
      </c>
      <c r="D14" s="99" t="s">
        <v>3</v>
      </c>
      <c r="E14" s="99" t="s">
        <v>8</v>
      </c>
      <c r="F14" s="91"/>
      <c r="G14" s="113" t="s">
        <v>12</v>
      </c>
      <c r="H14" s="145" t="s">
        <v>27</v>
      </c>
    </row>
    <row r="15" spans="1:9 16384:16384" s="24" customFormat="1" ht="15.75" customHeight="1" x14ac:dyDescent="0.2">
      <c r="A15" s="215">
        <v>44601</v>
      </c>
      <c r="B15" s="314" t="s">
        <v>304</v>
      </c>
      <c r="C15" s="212" t="s">
        <v>305</v>
      </c>
      <c r="D15" s="216" t="s">
        <v>306</v>
      </c>
      <c r="E15" s="315" t="s">
        <v>307</v>
      </c>
      <c r="F15" s="316">
        <v>1</v>
      </c>
      <c r="G15" s="317">
        <v>28</v>
      </c>
      <c r="H15" s="318" t="s">
        <v>308</v>
      </c>
      <c r="I15" s="319"/>
      <c r="XFD15" s="24">
        <f t="shared" ref="XFD15:XFD22" si="0">SUM(F15:XFC15)</f>
        <v>29</v>
      </c>
    </row>
    <row r="16" spans="1:9 16384:16384" s="24" customFormat="1" ht="15.75" customHeight="1" x14ac:dyDescent="0.2">
      <c r="A16" s="215">
        <v>44601</v>
      </c>
      <c r="B16" s="314" t="s">
        <v>309</v>
      </c>
      <c r="C16" s="212" t="s">
        <v>310</v>
      </c>
      <c r="D16" s="216" t="s">
        <v>311</v>
      </c>
      <c r="E16" s="315" t="s">
        <v>312</v>
      </c>
      <c r="F16" s="316">
        <v>1</v>
      </c>
      <c r="G16" s="317">
        <v>34</v>
      </c>
      <c r="H16" s="318" t="s">
        <v>313</v>
      </c>
      <c r="I16" s="319"/>
      <c r="XFD16" s="24">
        <f t="shared" si="0"/>
        <v>35</v>
      </c>
    </row>
    <row r="17" spans="1:9 16384:16384" s="24" customFormat="1" ht="15.75" customHeight="1" x14ac:dyDescent="0.2">
      <c r="A17" s="215">
        <v>44602</v>
      </c>
      <c r="B17" s="314" t="s">
        <v>299</v>
      </c>
      <c r="C17" s="212" t="s">
        <v>300</v>
      </c>
      <c r="D17" s="216" t="s">
        <v>301</v>
      </c>
      <c r="E17" s="315" t="s">
        <v>302</v>
      </c>
      <c r="F17" s="316">
        <v>1</v>
      </c>
      <c r="G17" s="317">
        <v>6</v>
      </c>
      <c r="H17" s="318" t="s">
        <v>303</v>
      </c>
      <c r="I17" s="319"/>
      <c r="XFD17" s="24">
        <f t="shared" si="0"/>
        <v>7</v>
      </c>
    </row>
    <row r="18" spans="1:9 16384:16384" s="24" customFormat="1" ht="15.75" customHeight="1" x14ac:dyDescent="0.2">
      <c r="A18" s="215">
        <v>44602</v>
      </c>
      <c r="B18" s="314" t="s">
        <v>299</v>
      </c>
      <c r="C18" s="212" t="s">
        <v>300</v>
      </c>
      <c r="D18" s="216" t="s">
        <v>301</v>
      </c>
      <c r="E18" s="315" t="s">
        <v>302</v>
      </c>
      <c r="F18" s="316">
        <v>1</v>
      </c>
      <c r="G18" s="317">
        <v>6</v>
      </c>
      <c r="H18" s="318" t="s">
        <v>303</v>
      </c>
      <c r="I18" s="319"/>
      <c r="XFD18" s="24">
        <f t="shared" si="0"/>
        <v>7</v>
      </c>
    </row>
    <row r="19" spans="1:9 16384:16384" s="24" customFormat="1" ht="15.75" customHeight="1" x14ac:dyDescent="0.2">
      <c r="A19" s="215">
        <v>44603</v>
      </c>
      <c r="B19" s="314" t="s">
        <v>441</v>
      </c>
      <c r="C19" s="212" t="s">
        <v>442</v>
      </c>
      <c r="D19" s="216" t="s">
        <v>444</v>
      </c>
      <c r="E19" s="315" t="s">
        <v>443</v>
      </c>
      <c r="F19" s="316">
        <v>1</v>
      </c>
      <c r="G19" s="317">
        <v>25</v>
      </c>
      <c r="H19" s="318" t="s">
        <v>303</v>
      </c>
      <c r="I19" s="319"/>
      <c r="XFD19" s="24">
        <f t="shared" si="0"/>
        <v>26</v>
      </c>
    </row>
    <row r="20" spans="1:9 16384:16384" s="24" customFormat="1" ht="15.75" customHeight="1" x14ac:dyDescent="0.2">
      <c r="A20" s="215">
        <v>44608</v>
      </c>
      <c r="B20" s="314" t="s">
        <v>533</v>
      </c>
      <c r="C20" s="212" t="s">
        <v>534</v>
      </c>
      <c r="D20" s="216" t="s">
        <v>535</v>
      </c>
      <c r="E20" s="315" t="s">
        <v>536</v>
      </c>
      <c r="F20" s="316">
        <v>1</v>
      </c>
      <c r="G20" s="317">
        <v>25</v>
      </c>
      <c r="H20" s="318" t="s">
        <v>537</v>
      </c>
      <c r="I20" s="319"/>
      <c r="XFD20" s="24">
        <f t="shared" si="0"/>
        <v>26</v>
      </c>
    </row>
    <row r="21" spans="1:9 16384:16384" s="24" customFormat="1" ht="15.75" customHeight="1" x14ac:dyDescent="0.2">
      <c r="A21" s="215">
        <v>44616</v>
      </c>
      <c r="B21" s="314" t="s">
        <v>774</v>
      </c>
      <c r="C21" s="212" t="s">
        <v>775</v>
      </c>
      <c r="D21" s="216" t="s">
        <v>776</v>
      </c>
      <c r="E21" s="315" t="s">
        <v>777</v>
      </c>
      <c r="F21" s="316">
        <v>1</v>
      </c>
      <c r="G21" s="317">
        <v>6</v>
      </c>
      <c r="H21" s="318" t="s">
        <v>308</v>
      </c>
      <c r="I21" s="319"/>
      <c r="XFD21" s="24">
        <f t="shared" si="0"/>
        <v>7</v>
      </c>
    </row>
    <row r="22" spans="1:9 16384:16384" s="24" customFormat="1" ht="15.75" customHeight="1" x14ac:dyDescent="0.2">
      <c r="A22" s="215">
        <v>44616</v>
      </c>
      <c r="B22" s="314" t="s">
        <v>778</v>
      </c>
      <c r="C22" s="212" t="s">
        <v>779</v>
      </c>
      <c r="D22" s="216"/>
      <c r="E22" s="315" t="s">
        <v>780</v>
      </c>
      <c r="F22" s="316">
        <v>1</v>
      </c>
      <c r="G22" s="317">
        <v>25</v>
      </c>
      <c r="H22" s="318" t="s">
        <v>537</v>
      </c>
      <c r="I22" s="319"/>
      <c r="XFD22" s="24">
        <f t="shared" si="0"/>
        <v>26</v>
      </c>
    </row>
    <row r="23" spans="1:9 16384:16384" ht="15.75" customHeight="1" x14ac:dyDescent="0.2">
      <c r="A23" s="146"/>
      <c r="B23" s="57"/>
      <c r="C23" s="58"/>
      <c r="D23" s="45"/>
      <c r="E23" s="20" t="s">
        <v>13</v>
      </c>
      <c r="F23" s="93">
        <f>SUM(F15:F22)</f>
        <v>8</v>
      </c>
      <c r="G23" s="120"/>
      <c r="H23" s="147"/>
    </row>
    <row r="24" spans="1:9 16384:16384" ht="15.75" customHeight="1" x14ac:dyDescent="0.2">
      <c r="A24" s="331" t="s">
        <v>10</v>
      </c>
      <c r="B24" s="332"/>
      <c r="C24" s="39"/>
      <c r="D24" s="55"/>
      <c r="E24" s="56"/>
      <c r="F24" s="112"/>
      <c r="G24" s="88"/>
      <c r="H24" s="148"/>
    </row>
    <row r="25" spans="1:9 16384:16384" ht="16.149999999999999" customHeight="1" x14ac:dyDescent="0.2">
      <c r="A25" s="149" t="s">
        <v>0</v>
      </c>
      <c r="B25" s="65" t="s">
        <v>1</v>
      </c>
      <c r="C25" s="99" t="s">
        <v>2</v>
      </c>
      <c r="D25" s="99" t="s">
        <v>3</v>
      </c>
      <c r="E25" s="99" t="s">
        <v>8</v>
      </c>
      <c r="F25" s="113"/>
      <c r="G25" s="114"/>
      <c r="H25" s="150"/>
    </row>
    <row r="26" spans="1:9 16384:16384" ht="16.5" customHeight="1" x14ac:dyDescent="0.2">
      <c r="A26" s="215">
        <v>44596</v>
      </c>
      <c r="B26" s="211" t="s">
        <v>183</v>
      </c>
      <c r="C26" s="212" t="s">
        <v>184</v>
      </c>
      <c r="D26" s="212" t="s">
        <v>185</v>
      </c>
      <c r="E26" s="216" t="s">
        <v>186</v>
      </c>
      <c r="F26" s="208">
        <v>1</v>
      </c>
      <c r="G26" s="199"/>
      <c r="H26" s="200"/>
    </row>
    <row r="27" spans="1:9 16384:16384" ht="17.649999999999999" customHeight="1" x14ac:dyDescent="0.2">
      <c r="A27" s="215">
        <v>44596</v>
      </c>
      <c r="B27" s="211" t="s">
        <v>218</v>
      </c>
      <c r="C27" s="212" t="s">
        <v>219</v>
      </c>
      <c r="D27" s="212"/>
      <c r="E27" s="216" t="s">
        <v>186</v>
      </c>
      <c r="F27" s="208">
        <v>1</v>
      </c>
      <c r="G27" s="254"/>
      <c r="H27" s="200"/>
    </row>
    <row r="28" spans="1:9 16384:16384" ht="16.5" customHeight="1" x14ac:dyDescent="0.2">
      <c r="A28" s="215">
        <v>44602</v>
      </c>
      <c r="B28" s="211" t="s">
        <v>314</v>
      </c>
      <c r="C28" s="212" t="s">
        <v>315</v>
      </c>
      <c r="D28" s="212" t="s">
        <v>83</v>
      </c>
      <c r="E28" s="216" t="s">
        <v>186</v>
      </c>
      <c r="F28" s="208">
        <v>1</v>
      </c>
      <c r="G28" s="254"/>
      <c r="H28" s="200"/>
    </row>
    <row r="29" spans="1:9 16384:16384" ht="16.5" customHeight="1" x14ac:dyDescent="0.2">
      <c r="A29" s="215">
        <v>44603</v>
      </c>
      <c r="B29" s="211" t="s">
        <v>412</v>
      </c>
      <c r="C29" s="212" t="s">
        <v>413</v>
      </c>
      <c r="D29" s="212" t="s">
        <v>83</v>
      </c>
      <c r="E29" s="216" t="s">
        <v>414</v>
      </c>
      <c r="F29" s="208">
        <v>1</v>
      </c>
      <c r="G29" s="254"/>
      <c r="H29" s="200"/>
    </row>
    <row r="30" spans="1:9 16384:16384" ht="16.5" customHeight="1" x14ac:dyDescent="0.2">
      <c r="A30" s="215">
        <v>44603</v>
      </c>
      <c r="B30" s="211" t="s">
        <v>415</v>
      </c>
      <c r="C30" s="212" t="s">
        <v>416</v>
      </c>
      <c r="D30" s="212" t="s">
        <v>83</v>
      </c>
      <c r="E30" s="216" t="s">
        <v>414</v>
      </c>
      <c r="F30" s="208">
        <v>1</v>
      </c>
      <c r="G30" s="254"/>
      <c r="H30" s="200"/>
    </row>
    <row r="31" spans="1:9 16384:16384" ht="16.5" customHeight="1" x14ac:dyDescent="0.2">
      <c r="A31" s="215">
        <v>44606</v>
      </c>
      <c r="B31" s="211" t="s">
        <v>424</v>
      </c>
      <c r="C31" s="212" t="s">
        <v>425</v>
      </c>
      <c r="D31" s="212"/>
      <c r="E31" s="216" t="s">
        <v>426</v>
      </c>
      <c r="F31" s="208">
        <v>1</v>
      </c>
      <c r="G31" s="254"/>
      <c r="H31" s="200"/>
    </row>
    <row r="32" spans="1:9 16384:16384" ht="16.5" customHeight="1" x14ac:dyDescent="0.2">
      <c r="A32" s="215">
        <v>44606</v>
      </c>
      <c r="B32" s="211" t="s">
        <v>417</v>
      </c>
      <c r="C32" s="212" t="s">
        <v>418</v>
      </c>
      <c r="D32" s="212" t="s">
        <v>419</v>
      </c>
      <c r="E32" s="216" t="s">
        <v>420</v>
      </c>
      <c r="F32" s="208">
        <v>1</v>
      </c>
      <c r="G32" s="254"/>
      <c r="H32" s="200"/>
    </row>
    <row r="33" spans="1:8" ht="15.75" customHeight="1" x14ac:dyDescent="0.2">
      <c r="A33" s="215">
        <v>44606</v>
      </c>
      <c r="B33" s="211" t="s">
        <v>421</v>
      </c>
      <c r="C33" s="212" t="s">
        <v>422</v>
      </c>
      <c r="D33" s="212" t="s">
        <v>423</v>
      </c>
      <c r="E33" s="216" t="s">
        <v>420</v>
      </c>
      <c r="F33" s="208">
        <v>1</v>
      </c>
      <c r="G33" s="254"/>
      <c r="H33" s="200"/>
    </row>
    <row r="34" spans="1:8" ht="15.75" customHeight="1" x14ac:dyDescent="0.2">
      <c r="A34" s="215">
        <v>44606</v>
      </c>
      <c r="B34" s="211" t="s">
        <v>427</v>
      </c>
      <c r="C34" s="212" t="s">
        <v>428</v>
      </c>
      <c r="D34" s="212"/>
      <c r="E34" s="216" t="s">
        <v>426</v>
      </c>
      <c r="F34" s="208">
        <v>1</v>
      </c>
      <c r="G34" s="254"/>
      <c r="H34" s="200"/>
    </row>
    <row r="35" spans="1:8" ht="15.75" customHeight="1" x14ac:dyDescent="0.2">
      <c r="A35" s="215">
        <v>44606</v>
      </c>
      <c r="B35" s="211" t="s">
        <v>429</v>
      </c>
      <c r="C35" s="212" t="s">
        <v>430</v>
      </c>
      <c r="D35" s="212"/>
      <c r="E35" s="216" t="s">
        <v>426</v>
      </c>
      <c r="F35" s="208">
        <v>1</v>
      </c>
      <c r="G35" s="254"/>
      <c r="H35" s="200"/>
    </row>
    <row r="36" spans="1:8" ht="16.5" customHeight="1" x14ac:dyDescent="0.2">
      <c r="A36" s="215">
        <v>44606</v>
      </c>
      <c r="B36" s="211" t="s">
        <v>542</v>
      </c>
      <c r="C36" s="212" t="s">
        <v>543</v>
      </c>
      <c r="D36" s="212" t="s">
        <v>83</v>
      </c>
      <c r="E36" s="216" t="s">
        <v>190</v>
      </c>
      <c r="F36" s="208">
        <v>1</v>
      </c>
      <c r="G36" s="254"/>
      <c r="H36" s="200"/>
    </row>
    <row r="37" spans="1:8" ht="16.5" customHeight="1" x14ac:dyDescent="0.2">
      <c r="A37" s="215">
        <v>44609</v>
      </c>
      <c r="B37" s="211" t="s">
        <v>538</v>
      </c>
      <c r="C37" s="212" t="s">
        <v>539</v>
      </c>
      <c r="D37" s="212" t="s">
        <v>540</v>
      </c>
      <c r="E37" s="216" t="s">
        <v>541</v>
      </c>
      <c r="F37" s="208">
        <v>1</v>
      </c>
      <c r="G37" s="254"/>
      <c r="H37" s="200"/>
    </row>
    <row r="38" spans="1:8" ht="16.5" customHeight="1" x14ac:dyDescent="0.2">
      <c r="A38" s="215">
        <v>44615</v>
      </c>
      <c r="B38" s="211" t="s">
        <v>722</v>
      </c>
      <c r="C38" s="212" t="s">
        <v>723</v>
      </c>
      <c r="D38" s="212" t="s">
        <v>721</v>
      </c>
      <c r="E38" s="216" t="s">
        <v>414</v>
      </c>
      <c r="F38" s="208">
        <v>1</v>
      </c>
      <c r="G38" s="254"/>
      <c r="H38" s="200"/>
    </row>
    <row r="39" spans="1:8" ht="16.5" customHeight="1" x14ac:dyDescent="0.2">
      <c r="A39" s="215">
        <v>44615</v>
      </c>
      <c r="B39" s="211" t="s">
        <v>719</v>
      </c>
      <c r="C39" s="212" t="s">
        <v>720</v>
      </c>
      <c r="D39" s="212" t="s">
        <v>721</v>
      </c>
      <c r="E39" s="216" t="s">
        <v>414</v>
      </c>
      <c r="F39" s="208">
        <v>1</v>
      </c>
      <c r="G39" s="254"/>
      <c r="H39" s="200"/>
    </row>
    <row r="40" spans="1:8" ht="15.75" customHeight="1" x14ac:dyDescent="0.2">
      <c r="A40" s="151"/>
      <c r="B40" s="60"/>
      <c r="C40" s="61"/>
      <c r="D40" s="49"/>
      <c r="E40" s="59" t="s">
        <v>25</v>
      </c>
      <c r="F40" s="115">
        <f>SUM(F26:F39)</f>
        <v>14</v>
      </c>
      <c r="G40" s="117"/>
      <c r="H40" s="152"/>
    </row>
    <row r="41" spans="1:8" ht="15.75" customHeight="1" x14ac:dyDescent="0.2">
      <c r="A41" s="312" t="s">
        <v>24</v>
      </c>
      <c r="B41" s="62"/>
      <c r="C41" s="35"/>
      <c r="D41" s="36"/>
      <c r="E41" s="37"/>
      <c r="F41" s="116"/>
      <c r="G41" s="254"/>
      <c r="H41" s="200"/>
    </row>
    <row r="42" spans="1:8" ht="15.75" customHeight="1" x14ac:dyDescent="0.2">
      <c r="A42" s="227" t="s">
        <v>0</v>
      </c>
      <c r="B42" s="228" t="s">
        <v>1</v>
      </c>
      <c r="C42" s="195" t="s">
        <v>2</v>
      </c>
      <c r="D42" s="195" t="s">
        <v>3</v>
      </c>
      <c r="E42" s="252" t="s">
        <v>8</v>
      </c>
      <c r="F42" s="253"/>
      <c r="G42" s="114"/>
      <c r="H42" s="150"/>
    </row>
    <row r="43" spans="1:8" ht="13.9" customHeight="1" x14ac:dyDescent="0.2">
      <c r="A43" s="153">
        <v>44593</v>
      </c>
      <c r="B43" s="78" t="s">
        <v>72</v>
      </c>
      <c r="C43" s="73" t="s">
        <v>73</v>
      </c>
      <c r="D43" s="79"/>
      <c r="E43" s="73" t="s">
        <v>74</v>
      </c>
      <c r="F43" s="74">
        <v>1</v>
      </c>
      <c r="G43" s="199"/>
      <c r="H43" s="200"/>
    </row>
    <row r="44" spans="1:8" ht="13.9" customHeight="1" x14ac:dyDescent="0.2">
      <c r="A44" s="153">
        <v>44593</v>
      </c>
      <c r="B44" s="78" t="s">
        <v>75</v>
      </c>
      <c r="C44" s="73" t="s">
        <v>76</v>
      </c>
      <c r="D44" s="79"/>
      <c r="E44" s="73" t="s">
        <v>74</v>
      </c>
      <c r="F44" s="74">
        <v>1</v>
      </c>
      <c r="G44" s="254"/>
      <c r="H44" s="200"/>
    </row>
    <row r="45" spans="1:8" ht="13.9" customHeight="1" x14ac:dyDescent="0.2">
      <c r="A45" s="153">
        <v>44593</v>
      </c>
      <c r="B45" s="78" t="s">
        <v>89</v>
      </c>
      <c r="C45" s="73" t="s">
        <v>90</v>
      </c>
      <c r="D45" s="79"/>
      <c r="E45" s="73" t="s">
        <v>74</v>
      </c>
      <c r="F45" s="74">
        <v>1</v>
      </c>
      <c r="G45" s="254"/>
      <c r="H45" s="200"/>
    </row>
    <row r="46" spans="1:8" ht="13.9" customHeight="1" x14ac:dyDescent="0.2">
      <c r="A46" s="135">
        <v>44593</v>
      </c>
      <c r="B46" s="78" t="s">
        <v>91</v>
      </c>
      <c r="C46" s="73" t="s">
        <v>92</v>
      </c>
      <c r="D46" s="79"/>
      <c r="E46" s="73" t="s">
        <v>74</v>
      </c>
      <c r="F46" s="74">
        <v>1</v>
      </c>
      <c r="G46" s="254"/>
      <c r="H46" s="200"/>
    </row>
    <row r="47" spans="1:8" ht="13.9" customHeight="1" x14ac:dyDescent="0.2">
      <c r="A47" s="153">
        <v>44594</v>
      </c>
      <c r="B47" s="78" t="s">
        <v>97</v>
      </c>
      <c r="C47" s="73" t="s">
        <v>98</v>
      </c>
      <c r="D47" s="79"/>
      <c r="E47" s="73" t="s">
        <v>103</v>
      </c>
      <c r="F47" s="74">
        <v>1</v>
      </c>
      <c r="G47" s="254"/>
      <c r="H47" s="200"/>
    </row>
    <row r="48" spans="1:8" ht="13.9" customHeight="1" x14ac:dyDescent="0.2">
      <c r="A48" s="153">
        <v>44594</v>
      </c>
      <c r="B48" s="78" t="s">
        <v>99</v>
      </c>
      <c r="C48" s="73" t="s">
        <v>100</v>
      </c>
      <c r="D48" s="79"/>
      <c r="E48" s="73" t="s">
        <v>103</v>
      </c>
      <c r="F48" s="74">
        <v>1</v>
      </c>
      <c r="G48" s="254"/>
      <c r="H48" s="200"/>
    </row>
    <row r="49" spans="1:8" ht="13.9" customHeight="1" x14ac:dyDescent="0.2">
      <c r="A49" s="153">
        <v>44594</v>
      </c>
      <c r="B49" s="78" t="s">
        <v>101</v>
      </c>
      <c r="C49" s="73" t="s">
        <v>102</v>
      </c>
      <c r="D49" s="79"/>
      <c r="E49" s="73" t="s">
        <v>103</v>
      </c>
      <c r="F49" s="74">
        <v>1</v>
      </c>
      <c r="G49" s="254"/>
      <c r="H49" s="200"/>
    </row>
    <row r="50" spans="1:8" ht="13.9" customHeight="1" x14ac:dyDescent="0.2">
      <c r="A50" s="153">
        <v>44594</v>
      </c>
      <c r="B50" s="78" t="s">
        <v>112</v>
      </c>
      <c r="C50" s="73" t="s">
        <v>113</v>
      </c>
      <c r="D50" s="79"/>
      <c r="E50" s="73" t="s">
        <v>114</v>
      </c>
      <c r="F50" s="74">
        <v>1</v>
      </c>
      <c r="G50" s="254"/>
      <c r="H50" s="200"/>
    </row>
    <row r="51" spans="1:8" ht="13.9" customHeight="1" x14ac:dyDescent="0.2">
      <c r="A51" s="153">
        <v>44594</v>
      </c>
      <c r="B51" s="78" t="s">
        <v>115</v>
      </c>
      <c r="C51" s="73" t="s">
        <v>116</v>
      </c>
      <c r="D51" s="79"/>
      <c r="E51" s="73" t="s">
        <v>74</v>
      </c>
      <c r="F51" s="74">
        <v>1</v>
      </c>
      <c r="G51" s="254"/>
      <c r="H51" s="200"/>
    </row>
    <row r="52" spans="1:8" ht="13.9" customHeight="1" x14ac:dyDescent="0.2">
      <c r="A52" s="153">
        <v>44594</v>
      </c>
      <c r="B52" s="78" t="s">
        <v>117</v>
      </c>
      <c r="C52" s="73" t="s">
        <v>118</v>
      </c>
      <c r="D52" s="79"/>
      <c r="E52" s="73" t="s">
        <v>119</v>
      </c>
      <c r="F52" s="74">
        <v>1</v>
      </c>
      <c r="G52" s="254"/>
      <c r="H52" s="200"/>
    </row>
    <row r="53" spans="1:8" ht="13.9" customHeight="1" x14ac:dyDescent="0.2">
      <c r="A53" s="153">
        <v>44594</v>
      </c>
      <c r="B53" s="78" t="s">
        <v>120</v>
      </c>
      <c r="C53" s="73" t="s">
        <v>121</v>
      </c>
      <c r="D53" s="79"/>
      <c r="E53" s="73" t="s">
        <v>119</v>
      </c>
      <c r="F53" s="74">
        <v>1</v>
      </c>
      <c r="G53" s="254"/>
      <c r="H53" s="200"/>
    </row>
    <row r="54" spans="1:8" ht="13.9" customHeight="1" x14ac:dyDescent="0.2">
      <c r="A54" s="153">
        <v>44594</v>
      </c>
      <c r="B54" s="78" t="s">
        <v>122</v>
      </c>
      <c r="C54" s="73" t="s">
        <v>123</v>
      </c>
      <c r="D54" s="79"/>
      <c r="E54" s="73" t="s">
        <v>119</v>
      </c>
      <c r="F54" s="74">
        <v>1</v>
      </c>
      <c r="G54" s="254"/>
      <c r="H54" s="200"/>
    </row>
    <row r="55" spans="1:8" ht="13.9" customHeight="1" x14ac:dyDescent="0.2">
      <c r="A55" s="153">
        <v>44599</v>
      </c>
      <c r="B55" s="78" t="s">
        <v>206</v>
      </c>
      <c r="C55" s="73" t="s">
        <v>207</v>
      </c>
      <c r="D55" s="79"/>
      <c r="E55" s="73" t="s">
        <v>103</v>
      </c>
      <c r="F55" s="74">
        <v>1</v>
      </c>
      <c r="G55" s="254"/>
      <c r="H55" s="200"/>
    </row>
    <row r="56" spans="1:8" ht="13.9" customHeight="1" x14ac:dyDescent="0.2">
      <c r="A56" s="135">
        <v>44599</v>
      </c>
      <c r="B56" s="78" t="s">
        <v>208</v>
      </c>
      <c r="C56" s="73" t="s">
        <v>209</v>
      </c>
      <c r="D56" s="79"/>
      <c r="E56" s="73" t="s">
        <v>74</v>
      </c>
      <c r="F56" s="74">
        <v>1</v>
      </c>
      <c r="G56" s="254"/>
      <c r="H56" s="200"/>
    </row>
    <row r="57" spans="1:8" ht="13.9" customHeight="1" x14ac:dyDescent="0.2">
      <c r="A57" s="153">
        <v>44599</v>
      </c>
      <c r="B57" s="78" t="s">
        <v>210</v>
      </c>
      <c r="C57" s="73" t="s">
        <v>211</v>
      </c>
      <c r="D57" s="79"/>
      <c r="E57" s="73" t="s">
        <v>103</v>
      </c>
      <c r="F57" s="74">
        <v>1</v>
      </c>
      <c r="G57" s="254"/>
      <c r="H57" s="200"/>
    </row>
    <row r="58" spans="1:8" ht="13.9" customHeight="1" x14ac:dyDescent="0.2">
      <c r="A58" s="153">
        <v>44599</v>
      </c>
      <c r="B58" s="78" t="s">
        <v>212</v>
      </c>
      <c r="C58" s="73" t="s">
        <v>213</v>
      </c>
      <c r="D58" s="79"/>
      <c r="E58" s="73" t="s">
        <v>103</v>
      </c>
      <c r="F58" s="74">
        <v>1</v>
      </c>
      <c r="G58" s="254"/>
      <c r="H58" s="200"/>
    </row>
    <row r="59" spans="1:8" ht="13.9" customHeight="1" x14ac:dyDescent="0.2">
      <c r="A59" s="153">
        <v>44599</v>
      </c>
      <c r="B59" s="78" t="s">
        <v>214</v>
      </c>
      <c r="C59" s="73" t="s">
        <v>215</v>
      </c>
      <c r="D59" s="79"/>
      <c r="E59" s="73" t="s">
        <v>103</v>
      </c>
      <c r="F59" s="74">
        <v>1</v>
      </c>
      <c r="G59" s="254"/>
      <c r="H59" s="200"/>
    </row>
    <row r="60" spans="1:8" ht="13.9" customHeight="1" x14ac:dyDescent="0.2">
      <c r="A60" s="135">
        <v>44599</v>
      </c>
      <c r="B60" s="78" t="s">
        <v>216</v>
      </c>
      <c r="C60" s="73" t="s">
        <v>217</v>
      </c>
      <c r="D60" s="79"/>
      <c r="E60" s="73" t="s">
        <v>103</v>
      </c>
      <c r="F60" s="74">
        <v>1</v>
      </c>
      <c r="G60" s="254"/>
      <c r="H60" s="200"/>
    </row>
    <row r="61" spans="1:8" ht="13.9" customHeight="1" x14ac:dyDescent="0.2">
      <c r="A61" s="153">
        <v>44600</v>
      </c>
      <c r="B61" s="78" t="s">
        <v>251</v>
      </c>
      <c r="C61" s="73" t="s">
        <v>252</v>
      </c>
      <c r="D61" s="79"/>
      <c r="E61" s="73" t="s">
        <v>253</v>
      </c>
      <c r="F61" s="74">
        <v>1</v>
      </c>
      <c r="G61" s="254"/>
      <c r="H61" s="200"/>
    </row>
    <row r="62" spans="1:8" ht="13.9" customHeight="1" x14ac:dyDescent="0.2">
      <c r="A62" s="153">
        <v>44600</v>
      </c>
      <c r="B62" s="78" t="s">
        <v>254</v>
      </c>
      <c r="C62" s="73" t="s">
        <v>275</v>
      </c>
      <c r="D62" s="79"/>
      <c r="E62" s="73" t="s">
        <v>253</v>
      </c>
      <c r="F62" s="74">
        <v>1</v>
      </c>
      <c r="G62" s="254"/>
      <c r="H62" s="200"/>
    </row>
    <row r="63" spans="1:8" ht="13.9" customHeight="1" x14ac:dyDescent="0.2">
      <c r="A63" s="153">
        <v>44600</v>
      </c>
      <c r="B63" s="78" t="s">
        <v>262</v>
      </c>
      <c r="C63" s="73" t="s">
        <v>263</v>
      </c>
      <c r="D63" s="79"/>
      <c r="E63" s="73" t="s">
        <v>74</v>
      </c>
      <c r="F63" s="74">
        <v>1</v>
      </c>
      <c r="G63" s="254"/>
      <c r="H63" s="200"/>
    </row>
    <row r="64" spans="1:8" ht="13.9" customHeight="1" x14ac:dyDescent="0.2">
      <c r="A64" s="153">
        <v>44600</v>
      </c>
      <c r="B64" s="78" t="s">
        <v>264</v>
      </c>
      <c r="C64" s="73" t="s">
        <v>265</v>
      </c>
      <c r="D64" s="79"/>
      <c r="E64" s="73" t="s">
        <v>74</v>
      </c>
      <c r="F64" s="74">
        <v>1</v>
      </c>
      <c r="G64" s="254"/>
      <c r="H64" s="200"/>
    </row>
    <row r="65" spans="1:8" ht="13.9" customHeight="1" x14ac:dyDescent="0.2">
      <c r="A65" s="153">
        <v>44600</v>
      </c>
      <c r="B65" s="78" t="s">
        <v>266</v>
      </c>
      <c r="C65" s="73" t="s">
        <v>267</v>
      </c>
      <c r="D65" s="79"/>
      <c r="E65" s="73" t="s">
        <v>74</v>
      </c>
      <c r="F65" s="74">
        <v>1</v>
      </c>
      <c r="G65" s="254"/>
      <c r="H65" s="200"/>
    </row>
    <row r="66" spans="1:8" ht="13.9" customHeight="1" x14ac:dyDescent="0.2">
      <c r="A66" s="153">
        <v>44600</v>
      </c>
      <c r="B66" s="78" t="s">
        <v>276</v>
      </c>
      <c r="C66" s="73" t="s">
        <v>277</v>
      </c>
      <c r="D66" s="79"/>
      <c r="E66" s="73" t="s">
        <v>278</v>
      </c>
      <c r="F66" s="74">
        <v>1</v>
      </c>
      <c r="G66" s="254"/>
      <c r="H66" s="200"/>
    </row>
    <row r="67" spans="1:8" ht="13.9" customHeight="1" x14ac:dyDescent="0.2">
      <c r="A67" s="153">
        <v>44601</v>
      </c>
      <c r="B67" s="78" t="s">
        <v>345</v>
      </c>
      <c r="C67" s="73" t="s">
        <v>346</v>
      </c>
      <c r="D67" s="79"/>
      <c r="E67" s="73" t="s">
        <v>119</v>
      </c>
      <c r="F67" s="74">
        <v>1</v>
      </c>
      <c r="G67" s="254"/>
      <c r="H67" s="200"/>
    </row>
    <row r="68" spans="1:8" ht="13.9" customHeight="1" x14ac:dyDescent="0.2">
      <c r="A68" s="153">
        <v>44601</v>
      </c>
      <c r="B68" s="78" t="s">
        <v>347</v>
      </c>
      <c r="C68" s="73" t="s">
        <v>348</v>
      </c>
      <c r="D68" s="79"/>
      <c r="E68" s="73" t="s">
        <v>253</v>
      </c>
      <c r="F68" s="74">
        <v>1</v>
      </c>
      <c r="G68" s="254"/>
      <c r="H68" s="200"/>
    </row>
    <row r="69" spans="1:8" ht="13.9" customHeight="1" x14ac:dyDescent="0.2">
      <c r="A69" s="153">
        <v>44601</v>
      </c>
      <c r="B69" s="78" t="s">
        <v>349</v>
      </c>
      <c r="C69" s="73" t="s">
        <v>350</v>
      </c>
      <c r="D69" s="79"/>
      <c r="E69" s="73" t="s">
        <v>74</v>
      </c>
      <c r="F69" s="74">
        <v>1</v>
      </c>
      <c r="G69" s="254"/>
      <c r="H69" s="200"/>
    </row>
    <row r="70" spans="1:8" ht="13.9" customHeight="1" x14ac:dyDescent="0.2">
      <c r="A70" s="153">
        <v>44601</v>
      </c>
      <c r="B70" s="78" t="s">
        <v>351</v>
      </c>
      <c r="C70" s="73" t="s">
        <v>352</v>
      </c>
      <c r="D70" s="79"/>
      <c r="E70" s="73" t="s">
        <v>74</v>
      </c>
      <c r="F70" s="74">
        <v>1</v>
      </c>
      <c r="G70" s="254"/>
      <c r="H70" s="200"/>
    </row>
    <row r="71" spans="1:8" ht="13.9" customHeight="1" x14ac:dyDescent="0.2">
      <c r="A71" s="153">
        <v>44602</v>
      </c>
      <c r="B71" s="78" t="s">
        <v>296</v>
      </c>
      <c r="C71" s="73" t="s">
        <v>297</v>
      </c>
      <c r="D71" s="79"/>
      <c r="E71" s="73" t="s">
        <v>298</v>
      </c>
      <c r="F71" s="74">
        <v>1</v>
      </c>
      <c r="G71" s="254"/>
      <c r="H71" s="200"/>
    </row>
    <row r="72" spans="1:8" ht="13.9" customHeight="1" x14ac:dyDescent="0.2">
      <c r="A72" s="153">
        <v>44602</v>
      </c>
      <c r="B72" s="78" t="s">
        <v>390</v>
      </c>
      <c r="C72" s="73" t="s">
        <v>391</v>
      </c>
      <c r="D72" s="79"/>
      <c r="E72" s="73" t="s">
        <v>119</v>
      </c>
      <c r="F72" s="74">
        <v>1</v>
      </c>
      <c r="G72" s="254"/>
      <c r="H72" s="200"/>
    </row>
    <row r="73" spans="1:8" ht="13.9" customHeight="1" x14ac:dyDescent="0.2">
      <c r="A73" s="153">
        <v>44602</v>
      </c>
      <c r="B73" s="78" t="s">
        <v>392</v>
      </c>
      <c r="C73" s="73" t="s">
        <v>393</v>
      </c>
      <c r="D73" s="79"/>
      <c r="E73" s="73" t="s">
        <v>119</v>
      </c>
      <c r="F73" s="74">
        <v>1</v>
      </c>
      <c r="G73" s="254"/>
      <c r="H73" s="200"/>
    </row>
    <row r="74" spans="1:8" ht="13.9" customHeight="1" x14ac:dyDescent="0.2">
      <c r="A74" s="153">
        <v>44602</v>
      </c>
      <c r="B74" s="78" t="s">
        <v>394</v>
      </c>
      <c r="C74" s="73" t="s">
        <v>395</v>
      </c>
      <c r="D74" s="79"/>
      <c r="E74" s="73" t="s">
        <v>119</v>
      </c>
      <c r="F74" s="74">
        <v>1</v>
      </c>
      <c r="G74" s="254"/>
      <c r="H74" s="200"/>
    </row>
    <row r="75" spans="1:8" ht="13.9" customHeight="1" x14ac:dyDescent="0.2">
      <c r="A75" s="153">
        <v>44602</v>
      </c>
      <c r="B75" s="78" t="s">
        <v>396</v>
      </c>
      <c r="C75" s="73" t="s">
        <v>397</v>
      </c>
      <c r="D75" s="79"/>
      <c r="E75" s="73" t="s">
        <v>74</v>
      </c>
      <c r="F75" s="74">
        <v>1</v>
      </c>
      <c r="G75" s="254"/>
      <c r="H75" s="200"/>
    </row>
    <row r="76" spans="1:8" ht="13.9" customHeight="1" x14ac:dyDescent="0.2">
      <c r="A76" s="153">
        <v>44602</v>
      </c>
      <c r="B76" s="78" t="s">
        <v>398</v>
      </c>
      <c r="C76" s="73" t="s">
        <v>399</v>
      </c>
      <c r="D76" s="79"/>
      <c r="E76" s="73" t="s">
        <v>74</v>
      </c>
      <c r="F76" s="74">
        <v>1</v>
      </c>
      <c r="G76" s="254"/>
      <c r="H76" s="200"/>
    </row>
    <row r="77" spans="1:8" ht="13.9" customHeight="1" x14ac:dyDescent="0.2">
      <c r="A77" s="153">
        <v>44606</v>
      </c>
      <c r="B77" s="78" t="s">
        <v>431</v>
      </c>
      <c r="C77" s="73" t="s">
        <v>432</v>
      </c>
      <c r="D77" s="79"/>
      <c r="E77" s="73" t="s">
        <v>74</v>
      </c>
      <c r="F77" s="74">
        <v>1</v>
      </c>
      <c r="G77" s="254"/>
      <c r="H77" s="200"/>
    </row>
    <row r="78" spans="1:8" ht="13.9" customHeight="1" x14ac:dyDescent="0.2">
      <c r="A78" s="153">
        <v>44606</v>
      </c>
      <c r="B78" s="78" t="s">
        <v>433</v>
      </c>
      <c r="C78" s="73" t="s">
        <v>434</v>
      </c>
      <c r="D78" s="79"/>
      <c r="E78" s="73" t="s">
        <v>74</v>
      </c>
      <c r="F78" s="74">
        <v>1</v>
      </c>
      <c r="G78" s="254"/>
      <c r="H78" s="200"/>
    </row>
    <row r="79" spans="1:8" ht="13.9" customHeight="1" x14ac:dyDescent="0.2">
      <c r="A79" s="153">
        <v>44607</v>
      </c>
      <c r="B79" s="78" t="s">
        <v>546</v>
      </c>
      <c r="C79" s="73" t="s">
        <v>547</v>
      </c>
      <c r="D79" s="79"/>
      <c r="E79" s="73" t="s">
        <v>74</v>
      </c>
      <c r="F79" s="74">
        <v>1</v>
      </c>
      <c r="G79" s="254"/>
      <c r="H79" s="200"/>
    </row>
    <row r="80" spans="1:8" ht="13.9" customHeight="1" x14ac:dyDescent="0.2">
      <c r="A80" s="153">
        <v>44607</v>
      </c>
      <c r="B80" s="78" t="s">
        <v>548</v>
      </c>
      <c r="C80" s="73" t="s">
        <v>549</v>
      </c>
      <c r="D80" s="79"/>
      <c r="E80" s="73" t="s">
        <v>74</v>
      </c>
      <c r="F80" s="74">
        <v>1</v>
      </c>
      <c r="G80" s="254"/>
      <c r="H80" s="200"/>
    </row>
    <row r="81" spans="1:8" ht="13.9" customHeight="1" x14ac:dyDescent="0.2">
      <c r="A81" s="153">
        <v>44607</v>
      </c>
      <c r="B81" s="78" t="s">
        <v>550</v>
      </c>
      <c r="C81" s="73" t="s">
        <v>551</v>
      </c>
      <c r="D81" s="79"/>
      <c r="E81" s="73" t="s">
        <v>74</v>
      </c>
      <c r="F81" s="74">
        <v>1</v>
      </c>
      <c r="G81" s="254"/>
      <c r="H81" s="200"/>
    </row>
    <row r="82" spans="1:8" ht="13.9" customHeight="1" x14ac:dyDescent="0.2">
      <c r="A82" s="153">
        <v>44607</v>
      </c>
      <c r="B82" s="78" t="s">
        <v>563</v>
      </c>
      <c r="C82" s="73" t="s">
        <v>564</v>
      </c>
      <c r="D82" s="79"/>
      <c r="E82" s="73" t="s">
        <v>74</v>
      </c>
      <c r="F82" s="74">
        <v>1</v>
      </c>
      <c r="G82" s="254"/>
      <c r="H82" s="200"/>
    </row>
    <row r="83" spans="1:8" ht="13.9" customHeight="1" x14ac:dyDescent="0.2">
      <c r="A83" s="153">
        <v>44607</v>
      </c>
      <c r="B83" s="78" t="s">
        <v>565</v>
      </c>
      <c r="C83" s="73" t="s">
        <v>566</v>
      </c>
      <c r="D83" s="79"/>
      <c r="E83" s="73" t="s">
        <v>74</v>
      </c>
      <c r="F83" s="74">
        <v>1</v>
      </c>
      <c r="G83" s="254"/>
      <c r="H83" s="200"/>
    </row>
    <row r="84" spans="1:8" ht="13.9" customHeight="1" x14ac:dyDescent="0.2">
      <c r="A84" s="153">
        <v>44608</v>
      </c>
      <c r="B84" s="78" t="s">
        <v>552</v>
      </c>
      <c r="C84" s="73" t="s">
        <v>553</v>
      </c>
      <c r="D84" s="79"/>
      <c r="E84" s="73" t="s">
        <v>74</v>
      </c>
      <c r="F84" s="74">
        <v>1</v>
      </c>
      <c r="G84" s="254"/>
      <c r="H84" s="200"/>
    </row>
    <row r="85" spans="1:8" ht="13.9" customHeight="1" x14ac:dyDescent="0.2">
      <c r="A85" s="153">
        <v>44608</v>
      </c>
      <c r="B85" s="78" t="s">
        <v>554</v>
      </c>
      <c r="C85" s="73" t="s">
        <v>555</v>
      </c>
      <c r="D85" s="79"/>
      <c r="E85" s="73" t="s">
        <v>556</v>
      </c>
      <c r="F85" s="74">
        <v>1</v>
      </c>
      <c r="G85" s="254"/>
      <c r="H85" s="200"/>
    </row>
    <row r="86" spans="1:8" ht="13.9" customHeight="1" x14ac:dyDescent="0.2">
      <c r="A86" s="153">
        <v>44608</v>
      </c>
      <c r="B86" s="78" t="s">
        <v>557</v>
      </c>
      <c r="C86" s="73" t="s">
        <v>558</v>
      </c>
      <c r="D86" s="79"/>
      <c r="E86" s="73" t="s">
        <v>556</v>
      </c>
      <c r="F86" s="74">
        <v>1</v>
      </c>
      <c r="G86" s="254"/>
      <c r="H86" s="200"/>
    </row>
    <row r="87" spans="1:8" ht="13.9" customHeight="1" x14ac:dyDescent="0.2">
      <c r="A87" s="153">
        <v>44608</v>
      </c>
      <c r="B87" s="78" t="s">
        <v>559</v>
      </c>
      <c r="C87" s="73" t="s">
        <v>560</v>
      </c>
      <c r="D87" s="79"/>
      <c r="E87" s="73" t="s">
        <v>74</v>
      </c>
      <c r="F87" s="74">
        <v>1</v>
      </c>
      <c r="G87" s="254"/>
      <c r="H87" s="200"/>
    </row>
    <row r="88" spans="1:8" ht="13.9" customHeight="1" x14ac:dyDescent="0.2">
      <c r="A88" s="153">
        <v>44608</v>
      </c>
      <c r="B88" s="78" t="s">
        <v>394</v>
      </c>
      <c r="C88" s="73" t="s">
        <v>395</v>
      </c>
      <c r="D88" s="79"/>
      <c r="E88" s="73" t="s">
        <v>119</v>
      </c>
      <c r="F88" s="74">
        <v>1</v>
      </c>
      <c r="G88" s="254"/>
      <c r="H88" s="200"/>
    </row>
    <row r="89" spans="1:8" ht="13.9" customHeight="1" x14ac:dyDescent="0.2">
      <c r="A89" s="153">
        <v>44608</v>
      </c>
      <c r="B89" s="78" t="s">
        <v>561</v>
      </c>
      <c r="C89" s="73" t="s">
        <v>562</v>
      </c>
      <c r="D89" s="79"/>
      <c r="E89" s="73" t="s">
        <v>119</v>
      </c>
      <c r="F89" s="74">
        <v>1</v>
      </c>
      <c r="G89" s="254"/>
      <c r="H89" s="200"/>
    </row>
    <row r="90" spans="1:8" ht="13.9" customHeight="1" x14ac:dyDescent="0.2">
      <c r="A90" s="153">
        <v>44609</v>
      </c>
      <c r="B90" s="78" t="s">
        <v>489</v>
      </c>
      <c r="C90" s="73" t="s">
        <v>490</v>
      </c>
      <c r="D90" s="79"/>
      <c r="E90" s="73" t="s">
        <v>491</v>
      </c>
      <c r="F90" s="74">
        <v>1</v>
      </c>
      <c r="G90" s="254"/>
      <c r="H90" s="200"/>
    </row>
    <row r="91" spans="1:8" ht="13.9" customHeight="1" x14ac:dyDescent="0.2">
      <c r="A91" s="153">
        <v>44609</v>
      </c>
      <c r="B91" s="78" t="s">
        <v>492</v>
      </c>
      <c r="C91" s="73" t="s">
        <v>493</v>
      </c>
      <c r="D91" s="79"/>
      <c r="E91" s="73" t="s">
        <v>298</v>
      </c>
      <c r="F91" s="74">
        <v>1</v>
      </c>
      <c r="G91" s="254"/>
      <c r="H91" s="200"/>
    </row>
    <row r="92" spans="1:8" ht="13.9" customHeight="1" x14ac:dyDescent="0.2">
      <c r="A92" s="153">
        <v>44609</v>
      </c>
      <c r="B92" s="78" t="s">
        <v>494</v>
      </c>
      <c r="C92" s="73" t="s">
        <v>495</v>
      </c>
      <c r="D92" s="79"/>
      <c r="E92" s="73" t="s">
        <v>74</v>
      </c>
      <c r="F92" s="74">
        <v>1</v>
      </c>
      <c r="G92" s="254"/>
      <c r="H92" s="200"/>
    </row>
    <row r="93" spans="1:8" ht="13.9" customHeight="1" x14ac:dyDescent="0.2">
      <c r="A93" s="153">
        <v>44609</v>
      </c>
      <c r="B93" s="78" t="s">
        <v>544</v>
      </c>
      <c r="C93" s="73" t="s">
        <v>545</v>
      </c>
      <c r="D93" s="79"/>
      <c r="E93" s="73" t="s">
        <v>74</v>
      </c>
      <c r="F93" s="74">
        <v>1</v>
      </c>
      <c r="G93" s="254"/>
      <c r="H93" s="200"/>
    </row>
    <row r="94" spans="1:8" ht="13.9" customHeight="1" x14ac:dyDescent="0.2">
      <c r="A94" s="153">
        <v>44610</v>
      </c>
      <c r="B94" s="78" t="s">
        <v>583</v>
      </c>
      <c r="C94" s="73" t="s">
        <v>584</v>
      </c>
      <c r="D94" s="79"/>
      <c r="E94" s="73" t="s">
        <v>585</v>
      </c>
      <c r="F94" s="74">
        <v>1</v>
      </c>
      <c r="G94" s="254"/>
      <c r="H94" s="200"/>
    </row>
    <row r="95" spans="1:8" ht="13.9" customHeight="1" x14ac:dyDescent="0.2">
      <c r="A95" s="153">
        <v>44613</v>
      </c>
      <c r="B95" s="78" t="s">
        <v>683</v>
      </c>
      <c r="C95" s="73" t="s">
        <v>684</v>
      </c>
      <c r="D95" s="79"/>
      <c r="E95" s="73" t="s">
        <v>74</v>
      </c>
      <c r="F95" s="74">
        <v>1</v>
      </c>
      <c r="G95" s="254"/>
      <c r="H95" s="200"/>
    </row>
    <row r="96" spans="1:8" ht="13.9" customHeight="1" x14ac:dyDescent="0.2">
      <c r="A96" s="153">
        <v>44613</v>
      </c>
      <c r="B96" s="78" t="s">
        <v>685</v>
      </c>
      <c r="C96" s="73" t="s">
        <v>686</v>
      </c>
      <c r="D96" s="79"/>
      <c r="E96" s="73" t="s">
        <v>74</v>
      </c>
      <c r="F96" s="74">
        <v>1</v>
      </c>
      <c r="G96" s="254"/>
      <c r="H96" s="200"/>
    </row>
    <row r="97" spans="1:8" ht="13.9" customHeight="1" x14ac:dyDescent="0.2">
      <c r="A97" s="153">
        <v>44613</v>
      </c>
      <c r="B97" s="78" t="s">
        <v>687</v>
      </c>
      <c r="C97" s="73" t="s">
        <v>688</v>
      </c>
      <c r="D97" s="79"/>
      <c r="E97" s="73" t="s">
        <v>74</v>
      </c>
      <c r="F97" s="74">
        <v>1</v>
      </c>
      <c r="G97" s="254"/>
      <c r="H97" s="200"/>
    </row>
    <row r="98" spans="1:8" ht="13.9" customHeight="1" x14ac:dyDescent="0.2">
      <c r="A98" s="153">
        <v>44614</v>
      </c>
      <c r="B98" s="78" t="s">
        <v>689</v>
      </c>
      <c r="C98" s="73" t="s">
        <v>690</v>
      </c>
      <c r="D98" s="79"/>
      <c r="E98" s="73" t="s">
        <v>74</v>
      </c>
      <c r="F98" s="74">
        <v>1</v>
      </c>
      <c r="G98" s="254"/>
      <c r="H98" s="200"/>
    </row>
    <row r="99" spans="1:8" ht="13.9" customHeight="1" x14ac:dyDescent="0.2">
      <c r="A99" s="153">
        <v>44614</v>
      </c>
      <c r="B99" s="78" t="s">
        <v>691</v>
      </c>
      <c r="C99" s="73" t="s">
        <v>692</v>
      </c>
      <c r="D99" s="79" t="s">
        <v>484</v>
      </c>
      <c r="E99" s="73" t="s">
        <v>693</v>
      </c>
      <c r="F99" s="74">
        <v>1</v>
      </c>
      <c r="G99" s="254"/>
      <c r="H99" s="200"/>
    </row>
    <row r="100" spans="1:8" ht="13.9" customHeight="1" x14ac:dyDescent="0.2">
      <c r="A100" s="153">
        <v>44614</v>
      </c>
      <c r="B100" s="78" t="s">
        <v>694</v>
      </c>
      <c r="C100" s="73" t="s">
        <v>695</v>
      </c>
      <c r="D100" s="79"/>
      <c r="E100" s="73" t="s">
        <v>74</v>
      </c>
      <c r="F100" s="74">
        <v>1</v>
      </c>
      <c r="G100" s="254"/>
      <c r="H100" s="200"/>
    </row>
    <row r="101" spans="1:8" ht="13.9" customHeight="1" x14ac:dyDescent="0.2">
      <c r="A101" s="153">
        <v>44614</v>
      </c>
      <c r="B101" s="78" t="s">
        <v>696</v>
      </c>
      <c r="C101" s="73" t="s">
        <v>697</v>
      </c>
      <c r="D101" s="79"/>
      <c r="E101" s="73" t="s">
        <v>585</v>
      </c>
      <c r="F101" s="74">
        <v>1</v>
      </c>
      <c r="G101" s="254"/>
      <c r="H101" s="200"/>
    </row>
    <row r="102" spans="1:8" ht="13.9" customHeight="1" x14ac:dyDescent="0.2">
      <c r="A102" s="153">
        <v>44615</v>
      </c>
      <c r="B102" s="78" t="s">
        <v>742</v>
      </c>
      <c r="C102" s="73" t="s">
        <v>743</v>
      </c>
      <c r="D102" s="79"/>
      <c r="E102" s="73" t="s">
        <v>74</v>
      </c>
      <c r="F102" s="74">
        <v>1</v>
      </c>
      <c r="G102" s="254"/>
      <c r="H102" s="200"/>
    </row>
    <row r="103" spans="1:8" ht="13.9" customHeight="1" x14ac:dyDescent="0.2">
      <c r="A103" s="153">
        <v>44615</v>
      </c>
      <c r="B103" s="78" t="s">
        <v>744</v>
      </c>
      <c r="C103" s="73" t="s">
        <v>745</v>
      </c>
      <c r="D103" s="79"/>
      <c r="E103" s="73" t="s">
        <v>74</v>
      </c>
      <c r="F103" s="74">
        <v>1</v>
      </c>
      <c r="G103" s="254"/>
      <c r="H103" s="200"/>
    </row>
    <row r="104" spans="1:8" ht="13.9" customHeight="1" x14ac:dyDescent="0.2">
      <c r="A104" s="153">
        <v>44615</v>
      </c>
      <c r="B104" s="78" t="s">
        <v>746</v>
      </c>
      <c r="C104" s="73" t="s">
        <v>747</v>
      </c>
      <c r="D104" s="79"/>
      <c r="E104" s="73" t="s">
        <v>74</v>
      </c>
      <c r="F104" s="74">
        <v>1</v>
      </c>
      <c r="G104" s="254"/>
      <c r="H104" s="200"/>
    </row>
    <row r="105" spans="1:8" ht="13.9" customHeight="1" x14ac:dyDescent="0.2">
      <c r="A105" s="153">
        <v>44615</v>
      </c>
      <c r="B105" s="78" t="s">
        <v>748</v>
      </c>
      <c r="C105" s="73" t="s">
        <v>749</v>
      </c>
      <c r="D105" s="79"/>
      <c r="E105" s="73" t="s">
        <v>74</v>
      </c>
      <c r="F105" s="74">
        <v>1</v>
      </c>
      <c r="G105" s="254"/>
      <c r="H105" s="200"/>
    </row>
    <row r="106" spans="1:8" ht="13.9" customHeight="1" x14ac:dyDescent="0.2">
      <c r="A106" s="153">
        <v>44616</v>
      </c>
      <c r="B106" s="78" t="s">
        <v>781</v>
      </c>
      <c r="C106" s="73" t="s">
        <v>782</v>
      </c>
      <c r="D106" s="79"/>
      <c r="E106" s="73" t="s">
        <v>119</v>
      </c>
      <c r="F106" s="74">
        <v>1</v>
      </c>
      <c r="G106" s="254"/>
      <c r="H106" s="200"/>
    </row>
    <row r="107" spans="1:8" ht="13.9" customHeight="1" x14ac:dyDescent="0.2">
      <c r="A107" s="153">
        <v>44616</v>
      </c>
      <c r="B107" s="78" t="s">
        <v>783</v>
      </c>
      <c r="C107" s="73" t="s">
        <v>784</v>
      </c>
      <c r="D107" s="79"/>
      <c r="E107" s="73" t="s">
        <v>119</v>
      </c>
      <c r="F107" s="74">
        <v>1</v>
      </c>
      <c r="G107" s="254"/>
      <c r="H107" s="200"/>
    </row>
    <row r="108" spans="1:8" ht="13.9" customHeight="1" x14ac:dyDescent="0.2">
      <c r="A108" s="153">
        <v>44616</v>
      </c>
      <c r="B108" s="78" t="s">
        <v>785</v>
      </c>
      <c r="C108" s="73" t="s">
        <v>786</v>
      </c>
      <c r="D108" s="79"/>
      <c r="E108" s="73" t="s">
        <v>119</v>
      </c>
      <c r="F108" s="74">
        <v>1</v>
      </c>
      <c r="G108" s="254"/>
      <c r="H108" s="200"/>
    </row>
    <row r="109" spans="1:8" ht="13.9" customHeight="1" x14ac:dyDescent="0.2">
      <c r="A109" s="153">
        <v>44616</v>
      </c>
      <c r="B109" s="78" t="s">
        <v>787</v>
      </c>
      <c r="C109" s="73" t="s">
        <v>788</v>
      </c>
      <c r="D109" s="79"/>
      <c r="E109" s="73" t="s">
        <v>298</v>
      </c>
      <c r="F109" s="74">
        <v>1</v>
      </c>
      <c r="G109" s="254"/>
      <c r="H109" s="200"/>
    </row>
    <row r="110" spans="1:8" ht="13.9" customHeight="1" x14ac:dyDescent="0.2">
      <c r="A110" s="153">
        <v>44616</v>
      </c>
      <c r="B110" s="78" t="s">
        <v>789</v>
      </c>
      <c r="C110" s="73" t="s">
        <v>790</v>
      </c>
      <c r="D110" s="79"/>
      <c r="E110" s="73" t="s">
        <v>298</v>
      </c>
      <c r="F110" s="74">
        <v>1</v>
      </c>
      <c r="G110" s="254"/>
      <c r="H110" s="200"/>
    </row>
    <row r="111" spans="1:8" ht="13.9" customHeight="1" x14ac:dyDescent="0.2">
      <c r="A111" s="153">
        <v>44617</v>
      </c>
      <c r="B111" s="78" t="s">
        <v>164</v>
      </c>
      <c r="C111" s="73" t="s">
        <v>165</v>
      </c>
      <c r="D111" s="79"/>
      <c r="E111" s="73" t="s">
        <v>253</v>
      </c>
      <c r="F111" s="74">
        <v>1</v>
      </c>
      <c r="G111" s="254"/>
      <c r="H111" s="200"/>
    </row>
    <row r="112" spans="1:8" ht="13.9" customHeight="1" thickBot="1" x14ac:dyDescent="0.25">
      <c r="A112" s="154"/>
      <c r="B112" s="155"/>
      <c r="C112" s="156"/>
      <c r="D112" s="157"/>
      <c r="E112" s="158" t="s">
        <v>25</v>
      </c>
      <c r="F112" s="159">
        <f>SUM(F43:F111)</f>
        <v>69</v>
      </c>
      <c r="G112" s="160"/>
      <c r="H112" s="161"/>
    </row>
    <row r="113" spans="1:8" ht="13.9" customHeight="1" thickTop="1" x14ac:dyDescent="0.2">
      <c r="A113"/>
      <c r="B113"/>
      <c r="C113"/>
      <c r="D113"/>
      <c r="E113"/>
      <c r="F113"/>
      <c r="G113" s="7"/>
      <c r="H113"/>
    </row>
    <row r="114" spans="1:8" ht="15.75" customHeight="1" x14ac:dyDescent="0.2">
      <c r="A114"/>
      <c r="B114"/>
      <c r="C114"/>
      <c r="D114"/>
      <c r="E114"/>
      <c r="F114"/>
      <c r="G114" s="7"/>
      <c r="H114"/>
    </row>
    <row r="115" spans="1:8" ht="15.75" customHeight="1" x14ac:dyDescent="0.2">
      <c r="A115"/>
      <c r="B115"/>
      <c r="C115"/>
      <c r="D115"/>
      <c r="E115"/>
      <c r="F115"/>
      <c r="G115" s="7"/>
      <c r="H115"/>
    </row>
    <row r="116" spans="1:8" ht="15.75" customHeight="1" x14ac:dyDescent="0.2">
      <c r="A116"/>
      <c r="B116"/>
      <c r="C116"/>
      <c r="D116"/>
      <c r="E116"/>
      <c r="F116"/>
      <c r="G116" s="7"/>
      <c r="H116"/>
    </row>
    <row r="117" spans="1:8" ht="15.75" customHeight="1" x14ac:dyDescent="0.2">
      <c r="B117"/>
      <c r="C117"/>
      <c r="D117"/>
      <c r="E117"/>
      <c r="F117"/>
      <c r="G117" s="7"/>
      <c r="H117"/>
    </row>
    <row r="118" spans="1:8" ht="15.75" customHeight="1" x14ac:dyDescent="0.2">
      <c r="B118"/>
      <c r="C118"/>
      <c r="D118"/>
      <c r="E118"/>
      <c r="F118"/>
      <c r="G118" s="7"/>
      <c r="H118"/>
    </row>
    <row r="119" spans="1:8" ht="15.75" customHeight="1" x14ac:dyDescent="0.2">
      <c r="B119"/>
      <c r="C119"/>
      <c r="D119"/>
      <c r="E119"/>
      <c r="F119"/>
      <c r="G119" s="7"/>
      <c r="H119"/>
    </row>
    <row r="120" spans="1:8" ht="15.75" customHeight="1" x14ac:dyDescent="0.2">
      <c r="G120" s="7"/>
      <c r="H120"/>
    </row>
    <row r="121" spans="1:8" ht="15.75" customHeight="1" x14ac:dyDescent="0.2">
      <c r="G121" s="7"/>
      <c r="H121"/>
    </row>
    <row r="122" spans="1:8" ht="15.75" customHeight="1" x14ac:dyDescent="0.2">
      <c r="G122" s="7"/>
      <c r="H122"/>
    </row>
    <row r="123" spans="1:8" ht="15.75" customHeight="1" x14ac:dyDescent="0.2">
      <c r="G123" s="7"/>
      <c r="H123"/>
    </row>
    <row r="124" spans="1:8" ht="15.75" customHeight="1" x14ac:dyDescent="0.2">
      <c r="G124" s="7"/>
      <c r="H124"/>
    </row>
    <row r="125" spans="1:8" ht="15.75" customHeight="1" x14ac:dyDescent="0.2">
      <c r="G125" s="7"/>
      <c r="H125"/>
    </row>
    <row r="126" spans="1:8" ht="15.75" customHeight="1" x14ac:dyDescent="0.2">
      <c r="G126" s="7"/>
      <c r="H126"/>
    </row>
    <row r="127" spans="1:8" ht="15.75" customHeight="1" x14ac:dyDescent="0.2">
      <c r="H127"/>
    </row>
    <row r="128" spans="1:8" ht="15.75" customHeight="1" x14ac:dyDescent="0.2">
      <c r="H128"/>
    </row>
    <row r="129" spans="7:8" ht="15.75" customHeight="1" x14ac:dyDescent="0.2">
      <c r="H129"/>
    </row>
    <row r="130" spans="7:8" ht="15.75" customHeight="1" x14ac:dyDescent="0.2">
      <c r="H130"/>
    </row>
    <row r="131" spans="7:8" ht="15.75" customHeight="1" x14ac:dyDescent="0.2">
      <c r="G131" s="19"/>
      <c r="H131"/>
    </row>
    <row r="132" spans="7:8" ht="15.75" customHeight="1" x14ac:dyDescent="0.2">
      <c r="G132" s="19"/>
      <c r="H132"/>
    </row>
    <row r="133" spans="7:8" ht="15.75" customHeight="1" x14ac:dyDescent="0.2">
      <c r="G133" s="19"/>
      <c r="H133"/>
    </row>
    <row r="134" spans="7:8" ht="15.75" customHeight="1" x14ac:dyDescent="0.2">
      <c r="G134" s="19"/>
      <c r="H134"/>
    </row>
    <row r="135" spans="7:8" ht="15.75" customHeight="1" x14ac:dyDescent="0.2">
      <c r="G135" s="19"/>
      <c r="H135"/>
    </row>
    <row r="136" spans="7:8" ht="15.75" customHeight="1" x14ac:dyDescent="0.2">
      <c r="G136" s="19"/>
      <c r="H136"/>
    </row>
    <row r="137" spans="7:8" ht="15.75" customHeight="1" x14ac:dyDescent="0.2">
      <c r="G137" s="19"/>
      <c r="H137"/>
    </row>
    <row r="138" spans="7:8" ht="15.75" customHeight="1" x14ac:dyDescent="0.2">
      <c r="G138" s="19"/>
      <c r="H138"/>
    </row>
    <row r="139" spans="7:8" ht="15.75" customHeight="1" x14ac:dyDescent="0.2">
      <c r="G139" s="19"/>
      <c r="H139"/>
    </row>
    <row r="140" spans="7:8" ht="15.75" customHeight="1" x14ac:dyDescent="0.2">
      <c r="G140" s="19"/>
      <c r="H140"/>
    </row>
    <row r="141" spans="7:8" ht="15.75" customHeight="1" x14ac:dyDescent="0.2">
      <c r="G141" s="19"/>
      <c r="H141"/>
    </row>
    <row r="142" spans="7:8" ht="15.75" customHeight="1" x14ac:dyDescent="0.2">
      <c r="G142" s="19"/>
      <c r="H142"/>
    </row>
    <row r="143" spans="7:8" ht="15.75" customHeight="1" x14ac:dyDescent="0.2">
      <c r="H143"/>
    </row>
    <row r="144" spans="7:8" ht="15.75" customHeight="1" x14ac:dyDescent="0.2">
      <c r="H144"/>
    </row>
    <row r="145" spans="7:8" ht="15.75" customHeight="1" x14ac:dyDescent="0.2">
      <c r="H145"/>
    </row>
    <row r="146" spans="7:8" ht="15.75" customHeight="1" x14ac:dyDescent="0.2">
      <c r="H146"/>
    </row>
    <row r="147" spans="7:8" ht="15.75" customHeight="1" x14ac:dyDescent="0.2">
      <c r="H147"/>
    </row>
    <row r="148" spans="7:8" ht="15.75" customHeight="1" x14ac:dyDescent="0.2"/>
    <row r="149" spans="7:8" ht="15.75" customHeight="1" x14ac:dyDescent="0.2"/>
    <row r="150" spans="7:8" ht="15.75" customHeight="1" x14ac:dyDescent="0.2"/>
    <row r="151" spans="7:8" ht="15.75" customHeight="1" x14ac:dyDescent="0.2"/>
    <row r="152" spans="7:8" ht="15.75" customHeight="1" x14ac:dyDescent="0.2">
      <c r="G152" s="19"/>
    </row>
    <row r="153" spans="7:8" ht="15.75" customHeight="1" x14ac:dyDescent="0.2">
      <c r="G153" s="19"/>
    </row>
    <row r="154" spans="7:8" ht="15.75" customHeight="1" x14ac:dyDescent="0.2">
      <c r="G154" s="19"/>
    </row>
    <row r="155" spans="7:8" ht="15.75" customHeight="1" x14ac:dyDescent="0.2">
      <c r="G155" s="19"/>
    </row>
    <row r="156" spans="7:8" ht="15.75" customHeight="1" x14ac:dyDescent="0.2">
      <c r="G156" s="19"/>
    </row>
    <row r="157" spans="7:8" ht="15.75" customHeight="1" x14ac:dyDescent="0.2">
      <c r="G157" s="19"/>
    </row>
    <row r="158" spans="7:8" ht="15.75" customHeight="1" x14ac:dyDescent="0.2">
      <c r="G158" s="19"/>
    </row>
    <row r="159" spans="7:8" ht="15.75" customHeight="1" x14ac:dyDescent="0.2">
      <c r="G159" s="19"/>
    </row>
    <row r="160" spans="7:8" ht="15.75" customHeight="1" x14ac:dyDescent="0.2">
      <c r="H160" s="11"/>
    </row>
    <row r="161" spans="7:8" ht="15.75" customHeight="1" x14ac:dyDescent="0.2">
      <c r="G161" s="19"/>
      <c r="H161" s="11"/>
    </row>
    <row r="162" spans="7:8" ht="15.75" customHeight="1" x14ac:dyDescent="0.2">
      <c r="G162" s="19"/>
      <c r="H162" s="11"/>
    </row>
    <row r="163" spans="7:8" ht="15.75" customHeight="1" x14ac:dyDescent="0.2">
      <c r="G163" s="19"/>
      <c r="H163" s="11"/>
    </row>
    <row r="164" spans="7:8" ht="15.75" customHeight="1" x14ac:dyDescent="0.2">
      <c r="G164" s="19"/>
      <c r="H164" s="11"/>
    </row>
    <row r="165" spans="7:8" ht="15.75" customHeight="1" x14ac:dyDescent="0.2">
      <c r="G165" s="19"/>
      <c r="H165" s="11"/>
    </row>
    <row r="166" spans="7:8" ht="15.75" customHeight="1" x14ac:dyDescent="0.2">
      <c r="G166" s="19"/>
      <c r="H166" s="11"/>
    </row>
    <row r="167" spans="7:8" ht="15.75" customHeight="1" x14ac:dyDescent="0.2">
      <c r="G167" s="19"/>
      <c r="H167" s="11"/>
    </row>
    <row r="168" spans="7:8" ht="15.75" customHeight="1" x14ac:dyDescent="0.2">
      <c r="H168"/>
    </row>
    <row r="169" spans="7:8" ht="15.75" customHeight="1" x14ac:dyDescent="0.2">
      <c r="G169" s="19"/>
      <c r="H169"/>
    </row>
    <row r="170" spans="7:8" ht="15.75" customHeight="1" x14ac:dyDescent="0.2">
      <c r="G170" s="19"/>
      <c r="H170"/>
    </row>
    <row r="171" spans="7:8" ht="15.75" customHeight="1" x14ac:dyDescent="0.2">
      <c r="G171"/>
      <c r="H171"/>
    </row>
    <row r="172" spans="7:8" ht="15.75" customHeight="1" x14ac:dyDescent="0.2">
      <c r="G172"/>
      <c r="H172"/>
    </row>
    <row r="173" spans="7:8" ht="15.75" customHeight="1" x14ac:dyDescent="0.2">
      <c r="G173"/>
      <c r="H173"/>
    </row>
    <row r="174" spans="7:8" ht="15.75" customHeight="1" x14ac:dyDescent="0.2">
      <c r="G174"/>
      <c r="H174"/>
    </row>
    <row r="175" spans="7:8" ht="15.75" customHeight="1" x14ac:dyDescent="0.2">
      <c r="G175"/>
      <c r="H175"/>
    </row>
    <row r="176" spans="7:8" ht="15.75" customHeight="1" x14ac:dyDescent="0.2">
      <c r="G176"/>
      <c r="H176"/>
    </row>
    <row r="177" spans="7:8" ht="15.75" customHeight="1" x14ac:dyDescent="0.2">
      <c r="G177"/>
      <c r="H177"/>
    </row>
    <row r="178" spans="7:8" ht="15.75" customHeight="1" x14ac:dyDescent="0.2">
      <c r="G178"/>
      <c r="H178"/>
    </row>
    <row r="179" spans="7:8" ht="15.75" customHeight="1" x14ac:dyDescent="0.2">
      <c r="H179" s="11"/>
    </row>
    <row r="180" spans="7:8" ht="15.75" customHeight="1" x14ac:dyDescent="0.2"/>
    <row r="181" spans="7:8" ht="15.75" customHeight="1" x14ac:dyDescent="0.2"/>
    <row r="182" spans="7:8" ht="15.75" customHeight="1" x14ac:dyDescent="0.2"/>
    <row r="183" spans="7:8" ht="15.75" customHeight="1" x14ac:dyDescent="0.2"/>
    <row r="184" spans="7:8" ht="15.75" customHeight="1" x14ac:dyDescent="0.2"/>
    <row r="185" spans="7:8" ht="15.75" customHeight="1" x14ac:dyDescent="0.2"/>
    <row r="186" spans="7:8" ht="15.75" customHeight="1" x14ac:dyDescent="0.2"/>
    <row r="187" spans="7:8" ht="15.75" customHeight="1" x14ac:dyDescent="0.2"/>
    <row r="188" spans="7:8" ht="15.75" customHeight="1" x14ac:dyDescent="0.2"/>
    <row r="189" spans="7:8" ht="15.75" customHeight="1" x14ac:dyDescent="0.2">
      <c r="G189" s="7"/>
    </row>
    <row r="190" spans="7:8" ht="15.75" customHeight="1" x14ac:dyDescent="0.2">
      <c r="G190" s="7"/>
    </row>
    <row r="191" spans="7:8" ht="15.75" customHeight="1" x14ac:dyDescent="0.2"/>
    <row r="192" spans="7:8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3.5" customHeight="1" x14ac:dyDescent="0.2"/>
    <row r="383" ht="15.75" customHeight="1" x14ac:dyDescent="0.2"/>
    <row r="384" ht="15.75" customHeight="1" x14ac:dyDescent="0.2"/>
    <row r="385" ht="15.75" customHeight="1" x14ac:dyDescent="0.2"/>
    <row r="386" ht="15" customHeight="1" x14ac:dyDescent="0.2"/>
    <row r="387" ht="1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4.2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/>
    <row r="547" spans="9:9" ht="14.25" customHeight="1" x14ac:dyDescent="0.2"/>
    <row r="548" spans="9:9" ht="14.25" customHeight="1" x14ac:dyDescent="0.2"/>
    <row r="549" spans="9:9" ht="14.2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 t="s">
        <v>41</v>
      </c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4.25" customHeight="1" x14ac:dyDescent="0.2">
      <c r="I576" s="28"/>
    </row>
    <row r="577" spans="9:9" ht="14.25" customHeight="1" x14ac:dyDescent="0.2">
      <c r="I577" s="28"/>
    </row>
    <row r="578" spans="9:9" ht="14.25" customHeight="1" x14ac:dyDescent="0.2">
      <c r="I578" s="28"/>
    </row>
    <row r="579" spans="9:9" ht="14.25" customHeight="1" x14ac:dyDescent="0.2">
      <c r="I579" s="28"/>
    </row>
    <row r="580" spans="9:9" ht="13.5" customHeight="1" x14ac:dyDescent="0.2"/>
    <row r="581" spans="9:9" ht="14.25" customHeight="1" x14ac:dyDescent="0.2"/>
    <row r="582" spans="9:9" ht="14.25" customHeight="1" x14ac:dyDescent="0.2"/>
    <row r="583" spans="9:9" ht="14.25" customHeight="1" x14ac:dyDescent="0.2"/>
    <row r="584" spans="9:9" ht="14.25" customHeight="1" x14ac:dyDescent="0.2"/>
    <row r="585" spans="9:9" ht="14.25" customHeight="1" x14ac:dyDescent="0.2"/>
    <row r="586" spans="9:9" ht="14.25" customHeight="1" x14ac:dyDescent="0.2"/>
    <row r="587" spans="9:9" ht="14.25" customHeight="1" x14ac:dyDescent="0.2"/>
    <row r="588" spans="9:9" ht="14.25" customHeight="1" x14ac:dyDescent="0.2"/>
    <row r="589" spans="9:9" ht="14.25" customHeight="1" x14ac:dyDescent="0.2"/>
    <row r="590" spans="9:9" ht="14.25" customHeight="1" x14ac:dyDescent="0.2"/>
    <row r="591" spans="9:9" ht="14.25" customHeight="1" x14ac:dyDescent="0.2"/>
    <row r="592" spans="9:9" ht="14.25" customHeight="1" x14ac:dyDescent="0.2"/>
    <row r="593" ht="14.25" customHeight="1" x14ac:dyDescent="0.2"/>
    <row r="594" ht="14.2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" customHeight="1" x14ac:dyDescent="0.2"/>
    <row r="609" ht="15.7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5" customHeight="1" x14ac:dyDescent="0.2"/>
    <row r="626" ht="14.25" customHeight="1" x14ac:dyDescent="0.2"/>
    <row r="627" ht="14.25" customHeight="1" x14ac:dyDescent="0.2"/>
    <row r="629" ht="13.5" customHeight="1" x14ac:dyDescent="0.2"/>
    <row r="632" ht="14.25" customHeight="1" x14ac:dyDescent="0.2"/>
    <row r="633" ht="13.5" customHeight="1" x14ac:dyDescent="0.2"/>
    <row r="778" spans="16384:16384" x14ac:dyDescent="0.2">
      <c r="XFD778">
        <f>SUM(I778:XFC778)</f>
        <v>0</v>
      </c>
    </row>
    <row r="779" spans="16384:16384" x14ac:dyDescent="0.2">
      <c r="XFD779">
        <f>SUM(I779:XFC779)</f>
        <v>0</v>
      </c>
    </row>
    <row r="787" spans="9:9 16376:16376" x14ac:dyDescent="0.2">
      <c r="I787"/>
    </row>
    <row r="788" spans="9:9 16376:16376" x14ac:dyDescent="0.2">
      <c r="I788"/>
    </row>
    <row r="789" spans="9:9 16376:16376" x14ac:dyDescent="0.2">
      <c r="I789"/>
    </row>
    <row r="790" spans="9:9 16376:16376" x14ac:dyDescent="0.2">
      <c r="I790"/>
    </row>
    <row r="791" spans="9:9 16376:16376" x14ac:dyDescent="0.2">
      <c r="I791"/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795" spans="9:9 16376:16376" x14ac:dyDescent="0.2">
      <c r="I795"/>
      <c r="XEV795">
        <f>SUM(I795:XEU795)</f>
        <v>0</v>
      </c>
    </row>
    <row r="796" spans="9:9 16376:16376" x14ac:dyDescent="0.2">
      <c r="I796"/>
    </row>
    <row r="797" spans="9:9 16376:16376" x14ac:dyDescent="0.2">
      <c r="I797"/>
    </row>
    <row r="798" spans="9:9 16376:16376" x14ac:dyDescent="0.2">
      <c r="I798"/>
    </row>
    <row r="799" spans="9:9 16376:16376" x14ac:dyDescent="0.2">
      <c r="I799"/>
      <c r="XEV799">
        <f>SUM(I799:XEU799)</f>
        <v>0</v>
      </c>
    </row>
    <row r="800" spans="9:9 16376:16376" x14ac:dyDescent="0.2">
      <c r="I800"/>
      <c r="XEV800">
        <f>SUM(I800:XEU800)</f>
        <v>0</v>
      </c>
    </row>
    <row r="801" spans="9:9 16384:16384" x14ac:dyDescent="0.2">
      <c r="I801"/>
    </row>
    <row r="802" spans="9:9 16384:16384" x14ac:dyDescent="0.2">
      <c r="I802"/>
    </row>
    <row r="803" spans="9:9 16384:16384" x14ac:dyDescent="0.2">
      <c r="I803"/>
    </row>
    <row r="810" spans="9:9 16384:16384" x14ac:dyDescent="0.2">
      <c r="XFD810">
        <f>SUM(I810:XFC810)</f>
        <v>0</v>
      </c>
    </row>
    <row r="811" spans="9:9 16384:16384" x14ac:dyDescent="0.2">
      <c r="XFD811">
        <f>SUM(I811:XFC811)</f>
        <v>0</v>
      </c>
    </row>
    <row r="823" spans="9:9 16376:16384" x14ac:dyDescent="0.2">
      <c r="XFD823">
        <f>SUM(I823:XFC823)</f>
        <v>0</v>
      </c>
    </row>
    <row r="824" spans="9:9 16376:16384" x14ac:dyDescent="0.2">
      <c r="XFD824">
        <f>SUM(I824:XFC824)</f>
        <v>0</v>
      </c>
    </row>
    <row r="827" spans="9:9 16376:16384" x14ac:dyDescent="0.2">
      <c r="I827"/>
    </row>
    <row r="828" spans="9:9 16376:16384" x14ac:dyDescent="0.2">
      <c r="I828"/>
    </row>
    <row r="829" spans="9:9 16376:16384" x14ac:dyDescent="0.2">
      <c r="I829"/>
      <c r="XEV829">
        <f>SUM(I829:XEU829)</f>
        <v>0</v>
      </c>
    </row>
    <row r="830" spans="9:9 16376:16384" x14ac:dyDescent="0.2">
      <c r="I830"/>
    </row>
    <row r="831" spans="9:9 16376:16384" x14ac:dyDescent="0.2">
      <c r="I831"/>
    </row>
    <row r="832" spans="9:9 16376:16384" x14ac:dyDescent="0.2">
      <c r="I832"/>
    </row>
    <row r="833" spans="9:9" x14ac:dyDescent="0.2">
      <c r="I833"/>
    </row>
    <row r="834" spans="9:9" x14ac:dyDescent="0.2">
      <c r="I834"/>
    </row>
    <row r="835" spans="9:9" x14ac:dyDescent="0.2">
      <c r="I835"/>
    </row>
    <row r="836" spans="9:9" x14ac:dyDescent="0.2">
      <c r="I836"/>
    </row>
    <row r="837" spans="9:9" x14ac:dyDescent="0.2">
      <c r="I837"/>
    </row>
    <row r="979" spans="12:12" x14ac:dyDescent="0.2">
      <c r="L979" s="24"/>
    </row>
    <row r="995" spans="9:9" ht="15" customHeight="1" x14ac:dyDescent="0.2"/>
    <row r="996" spans="9:9" ht="15" customHeight="1" x14ac:dyDescent="0.2"/>
    <row r="997" spans="9:9" ht="15" customHeight="1" x14ac:dyDescent="0.2"/>
    <row r="998" spans="9:9" ht="15" customHeight="1" x14ac:dyDescent="0.2"/>
    <row r="999" spans="9:9" ht="15" customHeight="1" x14ac:dyDescent="0.2"/>
    <row r="1000" spans="9:9" ht="15" customHeight="1" x14ac:dyDescent="0.2"/>
    <row r="1001" spans="9:9" ht="15" customHeight="1" x14ac:dyDescent="0.2"/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/>
    <row r="1021" spans="9:9" ht="15" customHeight="1" x14ac:dyDescent="0.2"/>
    <row r="1022" spans="9:9" ht="15" customHeight="1" x14ac:dyDescent="0.2"/>
    <row r="1023" spans="9:9" ht="15" customHeight="1" x14ac:dyDescent="0.2"/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>
      <c r="I1103"/>
    </row>
    <row r="1104" spans="9:9" ht="15" customHeight="1" x14ac:dyDescent="0.2">
      <c r="I1104"/>
    </row>
    <row r="1105" spans="9:9" ht="15" customHeight="1" x14ac:dyDescent="0.2">
      <c r="I1105"/>
    </row>
    <row r="1106" spans="9:9" ht="15" customHeight="1" x14ac:dyDescent="0.2"/>
    <row r="1107" spans="9:9" ht="15" customHeight="1" x14ac:dyDescent="0.2"/>
    <row r="1108" spans="9:9" ht="15" customHeight="1" x14ac:dyDescent="0.2"/>
    <row r="1109" spans="9:9" ht="15" customHeight="1" x14ac:dyDescent="0.2"/>
    <row r="1110" spans="9:9" ht="15" customHeight="1" x14ac:dyDescent="0.2"/>
    <row r="1111" spans="9:9" ht="15" customHeight="1" x14ac:dyDescent="0.2"/>
    <row r="1112" spans="9:9" ht="15" customHeight="1" x14ac:dyDescent="0.2"/>
    <row r="1113" spans="9:9" ht="15" customHeight="1" x14ac:dyDescent="0.2"/>
    <row r="1114" spans="9:9" ht="15.75" customHeight="1" x14ac:dyDescent="0.2"/>
    <row r="1115" spans="9:9" ht="16.5" customHeight="1" x14ac:dyDescent="0.2"/>
    <row r="1116" spans="9:9" ht="15.75" customHeight="1" x14ac:dyDescent="0.2"/>
    <row r="1117" spans="9:9" ht="17.25" customHeight="1" x14ac:dyDescent="0.2"/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</sheetData>
  <sortState ref="A3:XFD11">
    <sortCondition ref="A3"/>
  </sortState>
  <mergeCells count="2">
    <mergeCell ref="A13:B13"/>
    <mergeCell ref="A24:B24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2022-02-28T22:44:14Z</cp:lastPrinted>
  <dcterms:created xsi:type="dcterms:W3CDTF">2003-02-04T19:04:15Z</dcterms:created>
  <dcterms:modified xsi:type="dcterms:W3CDTF">2022-03-01T14:11:43Z</dcterms:modified>
</cp:coreProperties>
</file>