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eague\AppData\Local\Microsoft\Windows\INetCache\Content.Outlook\3YLRN6U6\"/>
    </mc:Choice>
  </mc:AlternateContent>
  <bookViews>
    <workbookView xWindow="2025" yWindow="1290" windowWidth="15045" windowHeight="10125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MISC!$A$22:$G$25</definedName>
    <definedName name="_xlnm.Print_Area" localSheetId="3">Commercial!$A$1:$I$35</definedName>
  </definedNames>
  <calcPr calcId="162913"/>
</workbook>
</file>

<file path=xl/calcChain.xml><?xml version="1.0" encoding="utf-8"?>
<calcChain xmlns="http://schemas.openxmlformats.org/spreadsheetml/2006/main">
  <c r="I32" i="6" l="1"/>
  <c r="D28" i="6" l="1"/>
  <c r="D30" i="6"/>
  <c r="D29" i="6"/>
  <c r="D26" i="6"/>
  <c r="D25" i="6"/>
  <c r="D21" i="6"/>
  <c r="D20" i="6"/>
  <c r="B31" i="6"/>
  <c r="B30" i="6"/>
  <c r="B29" i="6"/>
  <c r="B28" i="6"/>
  <c r="B27" i="6"/>
  <c r="B26" i="6"/>
  <c r="B25" i="6"/>
  <c r="B21" i="6"/>
  <c r="B20" i="6"/>
  <c r="D16" i="6" l="1"/>
  <c r="F30" i="5"/>
  <c r="B22" i="6" l="1"/>
  <c r="B23" i="6"/>
  <c r="B24" i="6"/>
  <c r="L228" i="1" l="1"/>
  <c r="D23" i="6" l="1"/>
  <c r="D31" i="6" l="1"/>
  <c r="D27" i="6"/>
  <c r="D24" i="6"/>
  <c r="D22" i="6"/>
  <c r="H32" i="6" l="1"/>
  <c r="H16" i="6"/>
  <c r="C16" i="6" l="1"/>
  <c r="C32" i="6"/>
  <c r="B32" i="6" l="1"/>
  <c r="L59" i="1" l="1"/>
  <c r="F8" i="5" l="1"/>
  <c r="H8" i="5" l="1"/>
  <c r="K59" i="1" l="1"/>
  <c r="J59" i="1"/>
  <c r="I59" i="1"/>
  <c r="L75" i="1" l="1"/>
  <c r="K75" i="1"/>
  <c r="J75" i="1"/>
  <c r="I75" i="1"/>
  <c r="I70" i="1" l="1"/>
  <c r="J70" i="1"/>
  <c r="K70" i="1"/>
  <c r="L70" i="1"/>
  <c r="L64" i="1" l="1"/>
  <c r="K64" i="1" l="1"/>
  <c r="J64" i="1"/>
  <c r="I64" i="1"/>
  <c r="L80" i="1" l="1"/>
  <c r="K80" i="1"/>
  <c r="J80" i="1"/>
  <c r="I80" i="1"/>
  <c r="I228" i="1" l="1"/>
  <c r="J228" i="1"/>
  <c r="K228" i="1"/>
  <c r="J65" i="1" l="1"/>
  <c r="I65" i="1" l="1"/>
  <c r="K65" i="1"/>
  <c r="G16" i="6" l="1"/>
  <c r="F22" i="5" l="1"/>
  <c r="I35" i="2" l="1"/>
  <c r="H35" i="2"/>
  <c r="G35" i="2"/>
  <c r="F35" i="2"/>
  <c r="F11" i="2" l="1"/>
  <c r="G11" i="2"/>
  <c r="H11" i="2"/>
  <c r="I11" i="2"/>
  <c r="G32" i="6" l="1"/>
  <c r="I16" i="6"/>
  <c r="F60" i="5" l="1"/>
  <c r="XEV740" i="5" l="1"/>
  <c r="XFD724" i="5"/>
  <c r="XFD769" i="5"/>
  <c r="XFD755" i="5"/>
  <c r="XFD756" i="5" l="1"/>
  <c r="XFD723" i="5"/>
  <c r="XEV744" i="5"/>
  <c r="XEV745" i="5"/>
  <c r="XFD768" i="5"/>
  <c r="XEV774" i="5"/>
  <c r="D32" i="6" l="1"/>
  <c r="J7" i="3" l="1"/>
  <c r="H7" i="3" l="1"/>
  <c r="I7" i="3"/>
  <c r="L65" i="1"/>
  <c r="B16" i="6"/>
</calcChain>
</file>

<file path=xl/sharedStrings.xml><?xml version="1.0" encoding="utf-8"?>
<sst xmlns="http://schemas.openxmlformats.org/spreadsheetml/2006/main" count="1393" uniqueCount="915">
  <si>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</si>
  <si>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</si>
  <si>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</si>
  <si>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</si>
  <si>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</si>
  <si>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</si>
  <si>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</si>
  <si>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</si>
  <si>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</si>
  <si>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</si>
  <si>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</si>
  <si>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</si>
  <si>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</si>
  <si>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</si>
  <si>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</si>
  <si>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</si>
  <si>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</si>
  <si>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</si>
  <si>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</si>
  <si>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</si>
  <si>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</si>
  <si>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</si>
  <si>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</si>
  <si>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</si>
  <si>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</si>
  <si>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</si>
  <si>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</si>
  <si>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</si>
  <si>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</si>
  <si>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</si>
  <si>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</si>
  <si>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</si>
  <si>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</si>
  <si>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</si>
  <si>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</si>
  <si>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</si>
  <si>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</si>
  <si>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</si>
  <si>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</si>
  <si>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</si>
  <si>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</si>
  <si>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</si>
  <si>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</si>
  <si>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</si>
  <si>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</si>
  <si>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</si>
  <si>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</si>
  <si>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</si>
  <si>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</si>
  <si>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</si>
  <si>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</si>
  <si>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</si>
  <si>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Roofs</t>
  </si>
  <si>
    <t>Multi-Family Units</t>
  </si>
  <si>
    <t>JUNE 2020</t>
  </si>
  <si>
    <t>JUNE 2019</t>
  </si>
  <si>
    <t>JANUARY - JUNE 2019</t>
  </si>
  <si>
    <t>JANUARY - JUNE 2020</t>
  </si>
  <si>
    <t>20-1290</t>
  </si>
  <si>
    <t>710 Dean St</t>
  </si>
  <si>
    <t>Jones</t>
  </si>
  <si>
    <t>E</t>
  </si>
  <si>
    <t>Juan Garcia</t>
  </si>
  <si>
    <t>20-1491</t>
  </si>
  <si>
    <t>2106 Autry Ln</t>
  </si>
  <si>
    <t>Sotelo</t>
  </si>
  <si>
    <t>Tilson Custom Homes</t>
  </si>
  <si>
    <t>20-1501</t>
  </si>
  <si>
    <t>2018 Kathryn Dr</t>
  </si>
  <si>
    <t>Edgewater</t>
  </si>
  <si>
    <t>Stylecraft Builders</t>
  </si>
  <si>
    <t>20-1478</t>
  </si>
  <si>
    <t>1910 Basil Ct</t>
  </si>
  <si>
    <t>Northcrest Cottage</t>
  </si>
  <si>
    <t xml:space="preserve">B </t>
  </si>
  <si>
    <t>Avonley Homes</t>
  </si>
  <si>
    <t>20-1494</t>
  </si>
  <si>
    <t>1919 Cambria Dr</t>
  </si>
  <si>
    <t>Boulder Creek</t>
  </si>
  <si>
    <t>20-1503</t>
  </si>
  <si>
    <t>3100 Wildflower Dr #304</t>
  </si>
  <si>
    <t>Bryan Towne Center</t>
  </si>
  <si>
    <t>Wakefield Sign Co</t>
  </si>
  <si>
    <t>Wall illuminated</t>
  </si>
  <si>
    <t>20-1651</t>
  </si>
  <si>
    <t>2210 Briarcrest Dr</t>
  </si>
  <si>
    <t>Briarcrest Walmart</t>
  </si>
  <si>
    <t>C4 Landscape</t>
  </si>
  <si>
    <t>20-1648</t>
  </si>
  <si>
    <t>1706 Luza St</t>
  </si>
  <si>
    <t>Wood Forest</t>
  </si>
  <si>
    <t>H Bond Construction</t>
  </si>
  <si>
    <t>20-1549</t>
  </si>
  <si>
    <t>2013 Brisbane Way</t>
  </si>
  <si>
    <t>Pleasant Hill</t>
  </si>
  <si>
    <t>Omega Builders</t>
  </si>
  <si>
    <t>20-1551</t>
  </si>
  <si>
    <t>2015 Brisbane Way</t>
  </si>
  <si>
    <t>20-1554</t>
  </si>
  <si>
    <t>3006 Nobel Ct</t>
  </si>
  <si>
    <t>Austins Colony</t>
  </si>
  <si>
    <t>Robbie Robinson Ltd</t>
  </si>
  <si>
    <t>20-1556</t>
  </si>
  <si>
    <t>3058 Embers Lp</t>
  </si>
  <si>
    <t>20-0283</t>
  </si>
  <si>
    <t>4702 Los Pines Way</t>
  </si>
  <si>
    <t>Alamosa Springs</t>
  </si>
  <si>
    <t>Texsun Design &amp; Irrigation</t>
  </si>
  <si>
    <t>20-1018</t>
  </si>
  <si>
    <t>2127 E WJB Pkwy</t>
  </si>
  <si>
    <t>Novak</t>
  </si>
  <si>
    <t>Interior remodel</t>
  </si>
  <si>
    <t>Greater Texas Federal CU</t>
  </si>
  <si>
    <t>20-0172</t>
  </si>
  <si>
    <t>3534 Fairfax Grn</t>
  </si>
  <si>
    <t>Hart Lawn Care &amp; Irrigation</t>
  </si>
  <si>
    <t>20-1623</t>
  </si>
  <si>
    <t>4010 Shawnee Cr</t>
  </si>
  <si>
    <t>Wheeler Ridge</t>
  </si>
  <si>
    <t>On Top Roofing</t>
  </si>
  <si>
    <t>20-1627</t>
  </si>
  <si>
    <t>1017 W 28th St</t>
  </si>
  <si>
    <t>Ramiro Quintero</t>
  </si>
  <si>
    <t>20-1641</t>
  </si>
  <si>
    <t>609 Walnut St</t>
  </si>
  <si>
    <t>Oak Grove Park</t>
  </si>
  <si>
    <t>HHH Enterprises</t>
  </si>
  <si>
    <t>20-1642</t>
  </si>
  <si>
    <t>1100 Military Dr</t>
  </si>
  <si>
    <t>Higgs</t>
  </si>
  <si>
    <t>20-1499</t>
  </si>
  <si>
    <t>1100 Turkey Creek Rd #188</t>
  </si>
  <si>
    <t>Herlin Mendez</t>
  </si>
  <si>
    <t>20-1452</t>
  </si>
  <si>
    <t>920 Clear Leaf Dr</t>
  </si>
  <si>
    <t>Oak Creek Homes</t>
  </si>
  <si>
    <t>20-1510</t>
  </si>
  <si>
    <t>4104 Old Hearne Rd</t>
  </si>
  <si>
    <t>Southern Comfort Homes</t>
  </si>
  <si>
    <t>20-1645</t>
  </si>
  <si>
    <t>3815 Tanglewood Dr</t>
  </si>
  <si>
    <t>BB Scasta</t>
  </si>
  <si>
    <t>Century Oaks Construction</t>
  </si>
  <si>
    <t>20-1557</t>
  </si>
  <si>
    <t>2707 S Texas Ave</t>
  </si>
  <si>
    <t>Mitchell-Lawrence-Cavitt</t>
  </si>
  <si>
    <t>Texas Tire</t>
  </si>
  <si>
    <t>Banner</t>
  </si>
  <si>
    <t>20-0751</t>
  </si>
  <si>
    <t>3103 Missouri Ave</t>
  </si>
  <si>
    <t>Lynndale Acres</t>
  </si>
  <si>
    <t>Empire Solar Group LLC</t>
  </si>
  <si>
    <t>Solar panels</t>
  </si>
  <si>
    <t>Miguel Claros</t>
  </si>
  <si>
    <t>20-1649</t>
  </si>
  <si>
    <t>1309 S College Ave</t>
  </si>
  <si>
    <t>Winter</t>
  </si>
  <si>
    <t>David Cockroft</t>
  </si>
  <si>
    <t>Roof</t>
  </si>
  <si>
    <t>John Bigley</t>
  </si>
  <si>
    <t>20-1652</t>
  </si>
  <si>
    <t>2706 Broadmoor Dr</t>
  </si>
  <si>
    <t>Briarcrest Estates</t>
  </si>
  <si>
    <t>BCS Roofing</t>
  </si>
  <si>
    <t>20-1659</t>
  </si>
  <si>
    <t>2208 Staunton Dr</t>
  </si>
  <si>
    <t>Wallace</t>
  </si>
  <si>
    <t>Saul Cabada</t>
  </si>
  <si>
    <t>20-1527</t>
  </si>
  <si>
    <t>1923 Thorndyke Ln</t>
  </si>
  <si>
    <t>D R Horton Homes</t>
  </si>
  <si>
    <t>20-1517</t>
  </si>
  <si>
    <t>1916 Thorndyke Ln</t>
  </si>
  <si>
    <t>20-1553</t>
  </si>
  <si>
    <t>2020 Viva Rd</t>
  </si>
  <si>
    <t>Premier Pools &amp; Spas</t>
  </si>
  <si>
    <t>20-1073</t>
  </si>
  <si>
    <t>401 W 26th St Ste 201</t>
  </si>
  <si>
    <t>Vaughn Construction</t>
  </si>
  <si>
    <t>Finish out Ste 201</t>
  </si>
  <si>
    <t>GVM LLC</t>
  </si>
  <si>
    <t>20-1558</t>
  </si>
  <si>
    <t>3213 Arundala Way</t>
  </si>
  <si>
    <t>Greenbrier</t>
  </si>
  <si>
    <t>Blackrock Builders</t>
  </si>
  <si>
    <t>20-1576</t>
  </si>
  <si>
    <t>5117 Maroon Creek Dr</t>
  </si>
  <si>
    <t>Oakmont</t>
  </si>
  <si>
    <t>1B</t>
  </si>
  <si>
    <t>RNL Homebuilders LLC</t>
  </si>
  <si>
    <t>20-1570</t>
  </si>
  <si>
    <t>3234 Arundala Way</t>
  </si>
  <si>
    <t>20-1542</t>
  </si>
  <si>
    <t>4713 Los Pines Way</t>
  </si>
  <si>
    <t>Legend Classic Homes Ltd</t>
  </si>
  <si>
    <t>20-1547</t>
  </si>
  <si>
    <t>4711 Los Pines Way</t>
  </si>
  <si>
    <t>20-1541</t>
  </si>
  <si>
    <t>4703 Los Pines Way</t>
  </si>
  <si>
    <t>20-1540</t>
  </si>
  <si>
    <t>4709 Los Pines Way</t>
  </si>
  <si>
    <t>20-1539</t>
  </si>
  <si>
    <t>4707 Los Pines Way</t>
  </si>
  <si>
    <t>20-1569</t>
  </si>
  <si>
    <t>4257 Harding Way</t>
  </si>
  <si>
    <t>20-1568</t>
  </si>
  <si>
    <t>4204 Angels Landing Ct</t>
  </si>
  <si>
    <t>20-1477</t>
  </si>
  <si>
    <t>3125 Palmetto Ln</t>
  </si>
  <si>
    <t>Traditions</t>
  </si>
  <si>
    <t>TFT Builders</t>
  </si>
  <si>
    <t>20-1528</t>
  </si>
  <si>
    <t>1912 Basil Ct</t>
  </si>
  <si>
    <t>B</t>
  </si>
  <si>
    <t>20-1567</t>
  </si>
  <si>
    <t>3706 McKenzie St</t>
  </si>
  <si>
    <t>Connors Cove</t>
  </si>
  <si>
    <t>20-0120</t>
  </si>
  <si>
    <t>1124 Marquis Dr</t>
  </si>
  <si>
    <t>20-0122</t>
  </si>
  <si>
    <t>1125 Crossing Dr</t>
  </si>
  <si>
    <t>20-0119</t>
  </si>
  <si>
    <t>1112 Marquis Dr</t>
  </si>
  <si>
    <t>20-0123</t>
  </si>
  <si>
    <t>1113 Marquis Dr</t>
  </si>
  <si>
    <t>20-0121</t>
  </si>
  <si>
    <t>1113 Crossing Dr</t>
  </si>
  <si>
    <t>20-0523</t>
  </si>
  <si>
    <t>5721 Cerrillos Dr</t>
  </si>
  <si>
    <t>20-1381</t>
  </si>
  <si>
    <t>3503 Stevens Dr</t>
  </si>
  <si>
    <t>Woodville Acres</t>
  </si>
  <si>
    <t>2A</t>
  </si>
  <si>
    <t>GCT Construction</t>
  </si>
  <si>
    <t>20-1382</t>
  </si>
  <si>
    <t>3501 Stevens Dr</t>
  </si>
  <si>
    <t>2B</t>
  </si>
  <si>
    <t>20-1735</t>
  </si>
  <si>
    <t>1500 Barak Ln</t>
  </si>
  <si>
    <t>Southview Terrace</t>
  </si>
  <si>
    <t>United Roofing &amp; Sheetmetal</t>
  </si>
  <si>
    <t xml:space="preserve">20-1603 </t>
  </si>
  <si>
    <t>4234 Harding Way</t>
  </si>
  <si>
    <t>Hall Homes LLC</t>
  </si>
  <si>
    <t>20-1252</t>
  </si>
  <si>
    <t>4260 Harding Way</t>
  </si>
  <si>
    <t>Blackstone Homes</t>
  </si>
  <si>
    <t>20-1520</t>
  </si>
  <si>
    <t>20-1630</t>
  </si>
  <si>
    <t>705 E 31st St</t>
  </si>
  <si>
    <t>Phillips</t>
  </si>
  <si>
    <t>The Tool Guys</t>
  </si>
  <si>
    <t>Sunroom</t>
  </si>
  <si>
    <t>Philip Smith</t>
  </si>
  <si>
    <t>20-1610</t>
  </si>
  <si>
    <t>3305 Covington Ct</t>
  </si>
  <si>
    <t>Cool Wave Pools</t>
  </si>
  <si>
    <t>19-3993</t>
  </si>
  <si>
    <t>Brazos County Comples</t>
  </si>
  <si>
    <t>Collier Construction Inc</t>
  </si>
  <si>
    <t>Phase II</t>
  </si>
  <si>
    <t>Brazos County</t>
  </si>
  <si>
    <t>19-3992</t>
  </si>
  <si>
    <t>1835 Sandy Point Rd</t>
  </si>
  <si>
    <t>Phase III</t>
  </si>
  <si>
    <t>20-1552</t>
  </si>
  <si>
    <t>3414 Colson Rd</t>
  </si>
  <si>
    <t>Coulter Sub Mcgee</t>
  </si>
  <si>
    <t>Bains Holding Ltd</t>
  </si>
  <si>
    <t>RV park pads</t>
  </si>
  <si>
    <t>Khalsa Holdings Ltd</t>
  </si>
  <si>
    <t>20-1761</t>
  </si>
  <si>
    <t>1926 Thorndyke Ln</t>
  </si>
  <si>
    <t>5031 Greenstone Way</t>
  </si>
  <si>
    <t>Reece Homes</t>
  </si>
  <si>
    <t>20-1660</t>
  </si>
  <si>
    <t>4238 Harding Way</t>
  </si>
  <si>
    <t>20-1721</t>
  </si>
  <si>
    <t>3256 Rose Hill Ln</t>
  </si>
  <si>
    <t>Ridgewood Custom Homes</t>
  </si>
  <si>
    <t>20-1673</t>
  </si>
  <si>
    <t>2011 Brisbane Way</t>
  </si>
  <si>
    <t>20-1676</t>
  </si>
  <si>
    <t>2133 Mountain Wind Lp</t>
  </si>
  <si>
    <t>Autumn Ridge</t>
  </si>
  <si>
    <t>Oakwood Custom Homes</t>
  </si>
  <si>
    <t>20-1657</t>
  </si>
  <si>
    <t>2007 Kathryn Dr</t>
  </si>
  <si>
    <t>20-1606</t>
  </si>
  <si>
    <t>1926 Cambria Dr</t>
  </si>
  <si>
    <t>Ranger Homebuilders</t>
  </si>
  <si>
    <t>20-1618</t>
  </si>
  <si>
    <t>1900 Cambria Dr</t>
  </si>
  <si>
    <t>20-1620</t>
  </si>
  <si>
    <t>511 Kubin St</t>
  </si>
  <si>
    <t>Kubin</t>
  </si>
  <si>
    <t>1R-6</t>
  </si>
  <si>
    <t>A</t>
  </si>
  <si>
    <t>Contreras Construction Inc</t>
  </si>
  <si>
    <t>20-1507</t>
  </si>
  <si>
    <t>513 Kubin St</t>
  </si>
  <si>
    <t>1R-7</t>
  </si>
  <si>
    <t>JF Contreras Enterprises LLC</t>
  </si>
  <si>
    <t>20-1621</t>
  </si>
  <si>
    <t>3625 River Birch Cr</t>
  </si>
  <si>
    <t>Murphy Signature Homes</t>
  </si>
  <si>
    <t>20-1686</t>
  </si>
  <si>
    <t>3522 Midwest Dr</t>
  </si>
  <si>
    <t>Briargrove</t>
  </si>
  <si>
    <t>Charles Hinton</t>
  </si>
  <si>
    <t>20-1249</t>
  </si>
  <si>
    <t>3020 Embers Lp</t>
  </si>
  <si>
    <t>Paradise Oasis Pools</t>
  </si>
  <si>
    <t>20-1760</t>
  </si>
  <si>
    <t>3121 University Dr E #250</t>
  </si>
  <si>
    <t>Park Hudson</t>
  </si>
  <si>
    <t>Keys &amp; Walsh Construction</t>
  </si>
  <si>
    <t>Remodel</t>
  </si>
  <si>
    <t>20-1722</t>
  </si>
  <si>
    <t>306 Hall St</t>
  </si>
  <si>
    <t>Henderson Revised</t>
  </si>
  <si>
    <t>Arenas Construction</t>
  </si>
  <si>
    <t>Garage addition</t>
  </si>
  <si>
    <t>Ramon Ramirez</t>
  </si>
  <si>
    <t>20-1578</t>
  </si>
  <si>
    <t>2708 W SH 21</t>
  </si>
  <si>
    <t>Lee Hill</t>
  </si>
  <si>
    <t>Circle KJ Builders</t>
  </si>
  <si>
    <t>J&amp;J Properties</t>
  </si>
  <si>
    <t>20-1030</t>
  </si>
  <si>
    <t>8200 Sandy Point Rd</t>
  </si>
  <si>
    <t>Bryan Texas Utilities</t>
  </si>
  <si>
    <t>Restroom facility</t>
  </si>
  <si>
    <t>BTU</t>
  </si>
  <si>
    <t>20-1826</t>
  </si>
  <si>
    <t>3223 Arundala Way</t>
  </si>
  <si>
    <t>20-1778</t>
  </si>
  <si>
    <t>2017 Theresa Dr</t>
  </si>
  <si>
    <t>20-1801</t>
  </si>
  <si>
    <t>2023 Theresa Dr</t>
  </si>
  <si>
    <t>20-1796</t>
  </si>
  <si>
    <t>2014 Kathryn Dr</t>
  </si>
  <si>
    <t>20-1726</t>
  </si>
  <si>
    <t>2704 Watchman Ct</t>
  </si>
  <si>
    <t>Porters Meadow</t>
  </si>
  <si>
    <t>20-1706</t>
  </si>
  <si>
    <t>2705 Redcap St</t>
  </si>
  <si>
    <t>2,3</t>
  </si>
  <si>
    <t>Reveille Roofing</t>
  </si>
  <si>
    <t>20-1855</t>
  </si>
  <si>
    <t>2005 Kathryn Dr</t>
  </si>
  <si>
    <t>20-1794</t>
  </si>
  <si>
    <t>2009 Brisbane Way</t>
  </si>
  <si>
    <t>Omega Builders-Temple</t>
  </si>
  <si>
    <t>20-1707</t>
  </si>
  <si>
    <t>1013 Bittle Ln</t>
  </si>
  <si>
    <t>West Park</t>
  </si>
  <si>
    <t>RS 6 Homes</t>
  </si>
  <si>
    <t>20-1856</t>
  </si>
  <si>
    <t>408 Milwaukee St</t>
  </si>
  <si>
    <t>Kosarek</t>
  </si>
  <si>
    <t>Good Company Construction</t>
  </si>
  <si>
    <t>20-1804</t>
  </si>
  <si>
    <t>601 E 32ND St</t>
  </si>
  <si>
    <t xml:space="preserve">Crowley Construction </t>
  </si>
  <si>
    <t>20-1315</t>
  </si>
  <si>
    <t>2404 N Texas Ave</t>
  </si>
  <si>
    <t>Stephen F Auston</t>
  </si>
  <si>
    <t>James R Harris Construction</t>
  </si>
  <si>
    <t>New warehouse</t>
  </si>
  <si>
    <t>Walhalla Concord Holdings CO</t>
  </si>
  <si>
    <t>20-1633</t>
  </si>
  <si>
    <t>2401 Briar Oaks Dr</t>
  </si>
  <si>
    <t>The Oaks</t>
  </si>
  <si>
    <t>Deck Pro LLC</t>
  </si>
  <si>
    <t>20-1853</t>
  </si>
  <si>
    <t>800 Delma Dr</t>
  </si>
  <si>
    <t>Louis Gaston Custom</t>
  </si>
  <si>
    <t>20-2035</t>
  </si>
  <si>
    <t>2106 Cavitt Ave #A1</t>
  </si>
  <si>
    <t>Village on the Creek Condos</t>
  </si>
  <si>
    <t>Cirino Rojo</t>
  </si>
  <si>
    <t>20-1857</t>
  </si>
  <si>
    <t>3071 Positano Lp</t>
  </si>
  <si>
    <t>Siens</t>
  </si>
  <si>
    <t>Seamless Home Products</t>
  </si>
  <si>
    <t>20-1833</t>
  </si>
  <si>
    <t>803 Northcrest Dr</t>
  </si>
  <si>
    <t>Northcrest</t>
  </si>
  <si>
    <t>Rozanna Ferrazas</t>
  </si>
  <si>
    <t>20-1818</t>
  </si>
  <si>
    <t>2208 Sharon Dr</t>
  </si>
  <si>
    <t>Culpepper Manor</t>
  </si>
  <si>
    <t>Glen Pantel</t>
  </si>
  <si>
    <t>20-1211</t>
  </si>
  <si>
    <t>4406 Robinhood Cr</t>
  </si>
  <si>
    <t>Northwood</t>
  </si>
  <si>
    <t>Mark Gomez</t>
  </si>
  <si>
    <t>20-1677</t>
  </si>
  <si>
    <t>507 Palasota Dr #113</t>
  </si>
  <si>
    <t>Zeno Phillips</t>
  </si>
  <si>
    <t>Rebecca Crenshaw</t>
  </si>
  <si>
    <t>20-1637</t>
  </si>
  <si>
    <t>920 Clear Leaf Dr #177A</t>
  </si>
  <si>
    <t>Riverside Estates</t>
  </si>
  <si>
    <t>Guillermo Martinez</t>
  </si>
  <si>
    <t>20-1922</t>
  </si>
  <si>
    <t>1708 Mcarthur Ave</t>
  </si>
  <si>
    <t>Darwin Kennard</t>
  </si>
  <si>
    <t>Miguel Sanchez</t>
  </si>
  <si>
    <t>20-1889</t>
  </si>
  <si>
    <t>1211 E 26th St</t>
  </si>
  <si>
    <t>Buchanan Revised</t>
  </si>
  <si>
    <t>Debra Arcement</t>
  </si>
  <si>
    <t>20-1040</t>
  </si>
  <si>
    <t>211Fairway Dr</t>
  </si>
  <si>
    <t>Country Club Estates</t>
  </si>
  <si>
    <t>James Johnston</t>
  </si>
  <si>
    <t>20-1825</t>
  </si>
  <si>
    <t>1306 Skrivanek Dr</t>
  </si>
  <si>
    <t>North Manor</t>
  </si>
  <si>
    <t>Lost Art Construction</t>
  </si>
  <si>
    <t>20-1716</t>
  </si>
  <si>
    <t>2003 Stevens Dr</t>
  </si>
  <si>
    <t>Williams</t>
  </si>
  <si>
    <t>JDB Contracting</t>
  </si>
  <si>
    <t>20-1117</t>
  </si>
  <si>
    <t>801 Jenkins St</t>
  </si>
  <si>
    <t>Fairview</t>
  </si>
  <si>
    <t>Omar Valadez</t>
  </si>
  <si>
    <t>20-0976</t>
  </si>
  <si>
    <t>7293 Oak Forest Dr</t>
  </si>
  <si>
    <t>Oak Forest Estates</t>
  </si>
  <si>
    <t>Todd Homes</t>
  </si>
  <si>
    <t>20-1624</t>
  </si>
  <si>
    <t>510 Olive St</t>
  </si>
  <si>
    <t>Woodson Hills</t>
  </si>
  <si>
    <t>20-1589</t>
  </si>
  <si>
    <t>2000 Scanlin St</t>
  </si>
  <si>
    <t>Darwin Sub Scanlan</t>
  </si>
  <si>
    <t>Joann Rios</t>
  </si>
  <si>
    <t>20-1598</t>
  </si>
  <si>
    <t>4202 Boyett St</t>
  </si>
  <si>
    <t>Hyde Park</t>
  </si>
  <si>
    <t>Taylor Contracting Solutions</t>
  </si>
  <si>
    <t>20-1588</t>
  </si>
  <si>
    <t>1812 Marshall Ave</t>
  </si>
  <si>
    <t>Joanna Mayorido</t>
  </si>
  <si>
    <t>20-1136</t>
  </si>
  <si>
    <t>3400 Carter Creek Pkwy</t>
  </si>
  <si>
    <t>Nathan Brandt</t>
  </si>
  <si>
    <t>20-1667</t>
  </si>
  <si>
    <t>2207 Teton Dr</t>
  </si>
  <si>
    <t>Park Forest</t>
  </si>
  <si>
    <t>Vincente Terres</t>
  </si>
  <si>
    <t>20-1564</t>
  </si>
  <si>
    <t>908 Chinaberry Dr</t>
  </si>
  <si>
    <t>Allen Forest</t>
  </si>
  <si>
    <t>Rebath of Central Texas</t>
  </si>
  <si>
    <t>20-1619</t>
  </si>
  <si>
    <t>3716 Elaine Dr</t>
  </si>
  <si>
    <t>Jose Hugrta</t>
  </si>
  <si>
    <t>20-1842</t>
  </si>
  <si>
    <t>3806 Stillmeadow Dr</t>
  </si>
  <si>
    <t>Enchanted Meadows</t>
  </si>
  <si>
    <t>All Roofing and Remodeling</t>
  </si>
  <si>
    <t>20-1850</t>
  </si>
  <si>
    <t>2319 Oxford St</t>
  </si>
  <si>
    <t>Windover</t>
  </si>
  <si>
    <t>Probuilt Construction</t>
  </si>
  <si>
    <t>20-1834</t>
  </si>
  <si>
    <t>1404 Esther Blvd</t>
  </si>
  <si>
    <t>Lucas Construction</t>
  </si>
  <si>
    <t>20-1835</t>
  </si>
  <si>
    <t>807 S Gordon St</t>
  </si>
  <si>
    <t>20-1836</t>
  </si>
  <si>
    <t>2304 Yellowstone Dr</t>
  </si>
  <si>
    <t>20-1837</t>
  </si>
  <si>
    <t>1600 Barak Ln</t>
  </si>
  <si>
    <t>20-1838</t>
  </si>
  <si>
    <t>1577 Woodbine Ct</t>
  </si>
  <si>
    <t>Woodbine Court</t>
  </si>
  <si>
    <t>20-1839</t>
  </si>
  <si>
    <t>2200 Windsor</t>
  </si>
  <si>
    <t>Windover East</t>
  </si>
  <si>
    <t>20-1832</t>
  </si>
  <si>
    <t>3522 Carter Creek Pkwy</t>
  </si>
  <si>
    <t>Rock Crete Foam Insulators</t>
  </si>
  <si>
    <t>20-1946</t>
  </si>
  <si>
    <t>6204 Kingston Cr</t>
  </si>
  <si>
    <t>Copperfield</t>
  </si>
  <si>
    <t>Stellar Roofing Specialties</t>
  </si>
  <si>
    <t>20-1947</t>
  </si>
  <si>
    <t>2610 Melea Cr</t>
  </si>
  <si>
    <t>20-1954</t>
  </si>
  <si>
    <t>407 W 30th St</t>
  </si>
  <si>
    <t>Bryan Original Townsite</t>
  </si>
  <si>
    <t>Aurelio Navarro</t>
  </si>
  <si>
    <t>20-1730</t>
  </si>
  <si>
    <t>2707 Carter Creek Pkwy</t>
  </si>
  <si>
    <t>20-1754</t>
  </si>
  <si>
    <t>2207 Quail Hollow Dr</t>
  </si>
  <si>
    <t>Precision Roofing Group LLC</t>
  </si>
  <si>
    <t>20-1773</t>
  </si>
  <si>
    <t>3301 Big Horn Dr</t>
  </si>
  <si>
    <t>20-1779</t>
  </si>
  <si>
    <t>2500 Towering Oaks Dr</t>
  </si>
  <si>
    <t>Memorial Forest</t>
  </si>
  <si>
    <t>20-1766</t>
  </si>
  <si>
    <t>3813 Tanglewood Dr</t>
  </si>
  <si>
    <t>20-1792</t>
  </si>
  <si>
    <t>800 Braeswood Cr</t>
  </si>
  <si>
    <t>Juan Carrasco</t>
  </si>
  <si>
    <t>20-1782</t>
  </si>
  <si>
    <t>1406 Skrivanek Dr</t>
  </si>
  <si>
    <t>Remedy Roofing Inc</t>
  </si>
  <si>
    <t>20-1777</t>
  </si>
  <si>
    <t>3519 Midwest Dr</t>
  </si>
  <si>
    <t>20-1788</t>
  </si>
  <si>
    <t>800 Bob White St</t>
  </si>
  <si>
    <t>Brook Hollow</t>
  </si>
  <si>
    <t>20-1789</t>
  </si>
  <si>
    <t>3807 Kelli Ln</t>
  </si>
  <si>
    <t>20-1790</t>
  </si>
  <si>
    <t>2209 Windsor Dr</t>
  </si>
  <si>
    <t>20-1791</t>
  </si>
  <si>
    <t>2205 Windsor Dr</t>
  </si>
  <si>
    <t>20-1802</t>
  </si>
  <si>
    <t>2311 Bristol St</t>
  </si>
  <si>
    <t>20-1803</t>
  </si>
  <si>
    <t>2313 Briston St</t>
  </si>
  <si>
    <t>20-1799</t>
  </si>
  <si>
    <t>5709 Timberton Dr</t>
  </si>
  <si>
    <t>Lone Star Roof Systems</t>
  </si>
  <si>
    <t>20-1800</t>
  </si>
  <si>
    <t>2510 Whispering Oaks Cr</t>
  </si>
  <si>
    <t>20-1809</t>
  </si>
  <si>
    <t>2203 Sharon Dr</t>
  </si>
  <si>
    <t>20-1808</t>
  </si>
  <si>
    <t>900 Esther Blvd</t>
  </si>
  <si>
    <t>20-1785</t>
  </si>
  <si>
    <t>1401 Esther Blvd</t>
  </si>
  <si>
    <t xml:space="preserve">North Manor </t>
  </si>
  <si>
    <t>Americas Choice Roofing</t>
  </si>
  <si>
    <t>20-1737</t>
  </si>
  <si>
    <t>2359 W Briargate Dr</t>
  </si>
  <si>
    <t>Briarcrest Valley</t>
  </si>
  <si>
    <t>20-1781</t>
  </si>
  <si>
    <t>708 Churchill Dr</t>
  </si>
  <si>
    <t>Lakeview</t>
  </si>
  <si>
    <t>20-1780</t>
  </si>
  <si>
    <t>1610 Burt St</t>
  </si>
  <si>
    <t>Durwood Thompson</t>
  </si>
  <si>
    <t>20-1814</t>
  </si>
  <si>
    <t>323 Tatum St</t>
  </si>
  <si>
    <t>Nichols</t>
  </si>
  <si>
    <t>20-1725</t>
  </si>
  <si>
    <t>2620 Lochinvar Ln</t>
  </si>
  <si>
    <t>Briarcrest Northwest</t>
  </si>
  <si>
    <t>20-1724</t>
  </si>
  <si>
    <t>3616 Sunnybrook Ln</t>
  </si>
  <si>
    <t>20-1723</t>
  </si>
  <si>
    <t>1404 Carter Creek Pkwy</t>
  </si>
  <si>
    <t>20-1729</t>
  </si>
  <si>
    <t>3505 Spring Ln</t>
  </si>
  <si>
    <t>Parkway Terrace</t>
  </si>
  <si>
    <t>20-1728</t>
  </si>
  <si>
    <t>3001 Red Robin Lp</t>
  </si>
  <si>
    <t>Birarcrest Ridge</t>
  </si>
  <si>
    <t>20-1727</t>
  </si>
  <si>
    <t>1324 Baker Ave</t>
  </si>
  <si>
    <t>Mitchell</t>
  </si>
  <si>
    <t>Elida Vazquez</t>
  </si>
  <si>
    <t>20-1704</t>
  </si>
  <si>
    <t>4706 Tiffany ParkCr</t>
  </si>
  <si>
    <t>Tiffany Park</t>
  </si>
  <si>
    <t>20-1705</t>
  </si>
  <si>
    <t>3311 Timberline Dr</t>
  </si>
  <si>
    <t>Noe Guardado</t>
  </si>
  <si>
    <t>20-1668</t>
  </si>
  <si>
    <t>3603 Southview Cr</t>
  </si>
  <si>
    <t>20-1674</t>
  </si>
  <si>
    <t>2619 Rustling Oaks Dr</t>
  </si>
  <si>
    <t>Heritage Construction</t>
  </si>
  <si>
    <t>20-1970</t>
  </si>
  <si>
    <t>2116 Cavitt Ave</t>
  </si>
  <si>
    <t>Hillcrest</t>
  </si>
  <si>
    <t>Eduardo Pecina</t>
  </si>
  <si>
    <t>20-1960</t>
  </si>
  <si>
    <t>4225 Bedford Ct</t>
  </si>
  <si>
    <t>20-1959</t>
  </si>
  <si>
    <t>1314 Brook Hollow Way</t>
  </si>
  <si>
    <t>20-1958</t>
  </si>
  <si>
    <t>706 S Gordon St</t>
  </si>
  <si>
    <t>Southmore</t>
  </si>
  <si>
    <t>20-1957</t>
  </si>
  <si>
    <t>700 Ethel Blvd</t>
  </si>
  <si>
    <t>20-1962</t>
  </si>
  <si>
    <t>2102 Cavitt Ave</t>
  </si>
  <si>
    <t>Oasis Lawn Care Service</t>
  </si>
  <si>
    <t>20-2061</t>
  </si>
  <si>
    <t>803 S Gordon St</t>
  </si>
  <si>
    <t>20-2062</t>
  </si>
  <si>
    <t>2304 Oxford St</t>
  </si>
  <si>
    <t>20-2064</t>
  </si>
  <si>
    <t>805 S Gordon St</t>
  </si>
  <si>
    <t>20-1995</t>
  </si>
  <si>
    <t>1214 Barak Cr</t>
  </si>
  <si>
    <t>20-1996</t>
  </si>
  <si>
    <t>908 Westview St</t>
  </si>
  <si>
    <t>Westview Townhomes</t>
  </si>
  <si>
    <t>20-1865</t>
  </si>
  <si>
    <t>2304 Morningside Dr</t>
  </si>
  <si>
    <t>Schulte Roofing</t>
  </si>
  <si>
    <t>20-1919</t>
  </si>
  <si>
    <t>2508 Briarwood Cr</t>
  </si>
  <si>
    <t>20-1918</t>
  </si>
  <si>
    <t>1206 Broadmoor Dr</t>
  </si>
  <si>
    <t>20-1916</t>
  </si>
  <si>
    <t>2908 Jenna Cr</t>
  </si>
  <si>
    <t>20-1921</t>
  </si>
  <si>
    <t>706 Williamson Dr</t>
  </si>
  <si>
    <t>Hargrove Roofing</t>
  </si>
  <si>
    <t>20-1886</t>
  </si>
  <si>
    <t>1404 Skrivanek Dr</t>
  </si>
  <si>
    <t>Skrivanek</t>
  </si>
  <si>
    <t>20-1885</t>
  </si>
  <si>
    <t>1905 Wayside Dr</t>
  </si>
  <si>
    <t>20-1890</t>
  </si>
  <si>
    <t>2506 Willow Bend Dr</t>
  </si>
  <si>
    <t>On Point Roofing</t>
  </si>
  <si>
    <t>20-1311</t>
  </si>
  <si>
    <t>2009 Stone Meadow Cr</t>
  </si>
  <si>
    <t>Jorge Hernandez</t>
  </si>
  <si>
    <t>20-1862</t>
  </si>
  <si>
    <t>3606 Stillmeadow Dr</t>
  </si>
  <si>
    <t>20-1861</t>
  </si>
  <si>
    <t>825 Enfield St</t>
  </si>
  <si>
    <t>North Garden Acres</t>
  </si>
  <si>
    <t>20-1847</t>
  </si>
  <si>
    <t>3600 Oak Hill Dr</t>
  </si>
  <si>
    <t>Final Touch Roofing &amp; Remodel</t>
  </si>
  <si>
    <t>20-1841</t>
  </si>
  <si>
    <t>2300 Bristol St</t>
  </si>
  <si>
    <t>20-1869</t>
  </si>
  <si>
    <t>2607 Hollow Oak Cr</t>
  </si>
  <si>
    <t>Quick Roofing LLC</t>
  </si>
  <si>
    <t>20-0917</t>
  </si>
  <si>
    <t>2319 Old Hearne Rd #18</t>
  </si>
  <si>
    <t>Affordable Mobile Homes</t>
  </si>
  <si>
    <t>20-1453</t>
  </si>
  <si>
    <t>920 Clear Leaf Dr #228</t>
  </si>
  <si>
    <t>Brazos Home Center LLC</t>
  </si>
  <si>
    <t>20-1924</t>
  </si>
  <si>
    <t>2200 Bomber Dr</t>
  </si>
  <si>
    <t>Core Construction</t>
  </si>
  <si>
    <t>20-1910</t>
  </si>
  <si>
    <t>602 Oak St</t>
  </si>
  <si>
    <t>Ali Safi</t>
  </si>
  <si>
    <t>20-1923</t>
  </si>
  <si>
    <t>604 Oak St</t>
  </si>
  <si>
    <t>20-1927</t>
  </si>
  <si>
    <t>2715 S Texas Ave</t>
  </si>
  <si>
    <t>20-1907</t>
  </si>
  <si>
    <t>4401 S Texas Ave</t>
  </si>
  <si>
    <t>Beverly Estates</t>
  </si>
  <si>
    <t>Sign Pro</t>
  </si>
  <si>
    <t xml:space="preserve">Wall  </t>
  </si>
  <si>
    <t>20-1845</t>
  </si>
  <si>
    <t>600 N Texas Ave</t>
  </si>
  <si>
    <t>Fast Signs Brazos Valley</t>
  </si>
  <si>
    <t>Freestanding</t>
  </si>
  <si>
    <t>20-1930</t>
  </si>
  <si>
    <t>3604 E 29th St</t>
  </si>
  <si>
    <t>Hydurus LLC</t>
  </si>
  <si>
    <t>20-1421</t>
  </si>
  <si>
    <t>3100 Wildflower Dr #300</t>
  </si>
  <si>
    <t>20-1669</t>
  </si>
  <si>
    <t>3516 S Texas Ave</t>
  </si>
  <si>
    <t>Ramsey Place</t>
  </si>
  <si>
    <t>Image Solutions</t>
  </si>
  <si>
    <t>Reface</t>
  </si>
  <si>
    <t>20-1703</t>
  </si>
  <si>
    <t>2903 E Villa Maria Rd</t>
  </si>
  <si>
    <t>20-1752</t>
  </si>
  <si>
    <t>20-1682</t>
  </si>
  <si>
    <t>3885 Copperfield Dr</t>
  </si>
  <si>
    <t>Christ's Way Baptist Church</t>
  </si>
  <si>
    <t>20-1543</t>
  </si>
  <si>
    <t>803 W WJB Pkwy</t>
  </si>
  <si>
    <t>Noorallah Dharan</t>
  </si>
  <si>
    <t>20-1665</t>
  </si>
  <si>
    <t>903 N Washington Ave</t>
  </si>
  <si>
    <t>Lee Chapel United Methodist</t>
  </si>
  <si>
    <t>20-1533</t>
  </si>
  <si>
    <t>4413 S Texas Ave</t>
  </si>
  <si>
    <t>Porcellino Inc</t>
  </si>
  <si>
    <t>Commercial sinks</t>
  </si>
  <si>
    <t>20-1602</t>
  </si>
  <si>
    <t>3602 E 29th St</t>
  </si>
  <si>
    <t>Alirezn Sufi</t>
  </si>
  <si>
    <t>Enclose doorway</t>
  </si>
  <si>
    <t>20-1662</t>
  </si>
  <si>
    <t>1904 Cedarwood Dr</t>
  </si>
  <si>
    <t>Rockwood Park Estates</t>
  </si>
  <si>
    <t>Texas Star Propane</t>
  </si>
  <si>
    <t>Generator</t>
  </si>
  <si>
    <t>Michele Kent</t>
  </si>
  <si>
    <t>20-1926</t>
  </si>
  <si>
    <t>3100 Cambridge Dr</t>
  </si>
  <si>
    <t>Richard Carter</t>
  </si>
  <si>
    <t>Rhodes Building Systems</t>
  </si>
  <si>
    <t>First Baptist Church</t>
  </si>
  <si>
    <t>Complete permit repair</t>
  </si>
  <si>
    <t>20-1683</t>
  </si>
  <si>
    <t>2909 Sweet Gum Dr</t>
  </si>
  <si>
    <t>Marc Jones Construction</t>
  </si>
  <si>
    <t>Juan Villatoro</t>
  </si>
  <si>
    <t>20-1767</t>
  </si>
  <si>
    <t>2112 E Villa Maria Rd</t>
  </si>
  <si>
    <t>John Austin</t>
  </si>
  <si>
    <t>Moak Development</t>
  </si>
  <si>
    <t>Jonathan Cassens</t>
  </si>
  <si>
    <t>20-1971</t>
  </si>
  <si>
    <t>604 N Bryan Ave</t>
  </si>
  <si>
    <t>Trey Martin</t>
  </si>
  <si>
    <t>Repair</t>
  </si>
  <si>
    <t>20-2001</t>
  </si>
  <si>
    <t>2100 E Villa Maria Rd</t>
  </si>
  <si>
    <t>Villa Maria Professional</t>
  </si>
  <si>
    <t>James Ingram</t>
  </si>
  <si>
    <t>20-1563</t>
  </si>
  <si>
    <t>710 Churchill Dr</t>
  </si>
  <si>
    <t>Freedom Forever TX LLC</t>
  </si>
  <si>
    <t>James Bessette</t>
  </si>
  <si>
    <t>20-1392</t>
  </si>
  <si>
    <t>711 Broadmoor Dr</t>
  </si>
  <si>
    <t>William Sistrunk</t>
  </si>
  <si>
    <t>20-0235</t>
  </si>
  <si>
    <t>1918 Meridian Ct</t>
  </si>
  <si>
    <t>Prince Irrigation</t>
  </si>
  <si>
    <t>20-0237</t>
  </si>
  <si>
    <t>3111 Normandy Way</t>
  </si>
  <si>
    <t>20-0220</t>
  </si>
  <si>
    <t>3109 Normandy Way</t>
  </si>
  <si>
    <t>20-0382</t>
  </si>
  <si>
    <t>4225 Harding Way</t>
  </si>
  <si>
    <t>20-1663</t>
  </si>
  <si>
    <t>20-0112</t>
  </si>
  <si>
    <t>3325 Stonington Way</t>
  </si>
  <si>
    <t>20-0573</t>
  </si>
  <si>
    <t>2040 Theresa Dr</t>
  </si>
  <si>
    <t>20-0596</t>
  </si>
  <si>
    <t>3416 Alsace Ct</t>
  </si>
  <si>
    <t>20-0081</t>
  </si>
  <si>
    <t>4205 Harding Ct</t>
  </si>
  <si>
    <t>20-0744</t>
  </si>
  <si>
    <t>3401 Calmar Ct</t>
  </si>
  <si>
    <t>20-0817</t>
  </si>
  <si>
    <t>3409 Calmar Ct</t>
  </si>
  <si>
    <t>20-0040</t>
  </si>
  <si>
    <t>5107 Maroon Creek Dr</t>
  </si>
  <si>
    <t>Dewitt Construction Serv</t>
  </si>
  <si>
    <t>20-0660</t>
  </si>
  <si>
    <t>2047 Theresa Dr</t>
  </si>
  <si>
    <t>20-0663</t>
  </si>
  <si>
    <t>2030 Kathryn Dr</t>
  </si>
  <si>
    <t>20-0571</t>
  </si>
  <si>
    <t>2029 Theresa Dr</t>
  </si>
  <si>
    <t>20-0513</t>
  </si>
  <si>
    <t>3413 Calmar Ct</t>
  </si>
  <si>
    <t>20-0759</t>
  </si>
  <si>
    <t>3119 Normandy Way</t>
  </si>
  <si>
    <t>19-3593</t>
  </si>
  <si>
    <t>3201 Arundala Way</t>
  </si>
  <si>
    <t>Penick Irrigation</t>
  </si>
  <si>
    <t>1313 BriarcrestDr</t>
  </si>
  <si>
    <t>Cedar Creek</t>
  </si>
  <si>
    <t>Abbott Business Trust</t>
  </si>
  <si>
    <t>20-1664</t>
  </si>
  <si>
    <t>211 W WJB Pkwy</t>
  </si>
  <si>
    <t>20-1709</t>
  </si>
  <si>
    <t>3349 Stonington Way</t>
  </si>
  <si>
    <t>20-2044</t>
  </si>
  <si>
    <t>1508 Dansby St</t>
  </si>
  <si>
    <t>James Addn</t>
  </si>
  <si>
    <t>Anselmo Lopez</t>
  </si>
  <si>
    <t>20-1672</t>
  </si>
  <si>
    <t>2139 Mountian Wind Lp</t>
  </si>
  <si>
    <t>Autumn Lake</t>
  </si>
  <si>
    <t>20-1873</t>
  </si>
  <si>
    <t>1912 Meridian Ct</t>
  </si>
  <si>
    <t>20-1933</t>
  </si>
  <si>
    <t>2020 Kathryn Dr</t>
  </si>
  <si>
    <t>20-1846</t>
  </si>
  <si>
    <t>1416 Scott St</t>
  </si>
  <si>
    <t>Redden &amp; Thomas</t>
  </si>
  <si>
    <t>Julio Loya Construction</t>
  </si>
  <si>
    <t>20-0781</t>
  </si>
  <si>
    <t>708 Freeman Ave</t>
  </si>
  <si>
    <t>Boones Resurvey</t>
  </si>
  <si>
    <t>1R-B</t>
  </si>
  <si>
    <t>John Moreno III Construction</t>
  </si>
  <si>
    <t>20-2088</t>
  </si>
  <si>
    <t>2807 S Texas Ave</t>
  </si>
  <si>
    <t>Pyramid Waterproffing</t>
  </si>
  <si>
    <t>Waterproffing</t>
  </si>
  <si>
    <t>First National Bank of Bryan</t>
  </si>
  <si>
    <t>20-1419</t>
  </si>
  <si>
    <t>Capitol Construction Services</t>
  </si>
  <si>
    <t>Bryan Retail LLC</t>
  </si>
  <si>
    <t>20-1497</t>
  </si>
  <si>
    <t>3405 Tabor Rd</t>
  </si>
  <si>
    <t>Sam Bernal</t>
  </si>
  <si>
    <t>Paint booth</t>
  </si>
  <si>
    <t>20-1878</t>
  </si>
  <si>
    <t>2303 Kuykendall Cr</t>
  </si>
  <si>
    <t>N.G. Construction</t>
  </si>
  <si>
    <t>20-`1680</t>
  </si>
  <si>
    <t>2977 Archer Dr</t>
  </si>
  <si>
    <t>20-2145</t>
  </si>
  <si>
    <t>4206 Kalalau Ct</t>
  </si>
  <si>
    <t>20-1938</t>
  </si>
  <si>
    <t>3908 Missouri Ave</t>
  </si>
  <si>
    <t>Gabriel Torres</t>
  </si>
  <si>
    <t>20-2176</t>
  </si>
  <si>
    <t>316 Bluegrass St</t>
  </si>
  <si>
    <t>Glockzin</t>
  </si>
  <si>
    <t>RSM Roofing</t>
  </si>
  <si>
    <t>20-1905</t>
  </si>
  <si>
    <t>5160 Maroon Creek Dr</t>
  </si>
  <si>
    <t>Lawn Master</t>
  </si>
  <si>
    <t>20-2051</t>
  </si>
  <si>
    <t>1100 Lamar Dr</t>
  </si>
  <si>
    <t>Woodson Terrace</t>
  </si>
  <si>
    <t>20-2122</t>
  </si>
  <si>
    <t>2615 Lochinvar Ln</t>
  </si>
  <si>
    <t>20-2120</t>
  </si>
  <si>
    <t>2620 Trophy Dr</t>
  </si>
  <si>
    <t>20-1944</t>
  </si>
  <si>
    <t>3704 Stillmeadow Dr</t>
  </si>
  <si>
    <t>20-1935</t>
  </si>
  <si>
    <t>1407 Esther Blvd</t>
  </si>
  <si>
    <t>20-1883</t>
  </si>
  <si>
    <t>1598 Woodbine Ct</t>
  </si>
  <si>
    <t>20-1882</t>
  </si>
  <si>
    <t>1594 Woodbine Ct</t>
  </si>
  <si>
    <t>20-2090</t>
  </si>
  <si>
    <t>6205 Queenslock Cr</t>
  </si>
  <si>
    <t>20-2128</t>
  </si>
  <si>
    <t>2409 Morris Ln</t>
  </si>
  <si>
    <t>20-2132</t>
  </si>
  <si>
    <t>2806 Apple Creek Cr</t>
  </si>
  <si>
    <t>Stephen Gustitis</t>
  </si>
  <si>
    <t>20-2127</t>
  </si>
  <si>
    <t>3801 Holly Dr</t>
  </si>
  <si>
    <t>20-2141</t>
  </si>
  <si>
    <t>1306 Bristol St</t>
  </si>
  <si>
    <t>20-2140</t>
  </si>
  <si>
    <t>2312 Kent St</t>
  </si>
  <si>
    <t>20-2139</t>
  </si>
  <si>
    <t>3811 Williams Bend</t>
  </si>
  <si>
    <t>20-1945</t>
  </si>
  <si>
    <t>4106 Settler's Way</t>
  </si>
  <si>
    <t>HR Contracting Services</t>
  </si>
  <si>
    <t>20-2136</t>
  </si>
  <si>
    <t>2605 Manchester Dr</t>
  </si>
  <si>
    <t>20-2131</t>
  </si>
  <si>
    <t>3813 Woodmere Dr</t>
  </si>
  <si>
    <t>20-1994</t>
  </si>
  <si>
    <t>1714 Summerwood Lp</t>
  </si>
  <si>
    <t>Oak Meadow</t>
  </si>
  <si>
    <t>20-2174</t>
  </si>
  <si>
    <t>3800 Holly Dr</t>
  </si>
  <si>
    <t>20-2173</t>
  </si>
  <si>
    <t>3605 Holly Dr</t>
  </si>
  <si>
    <t>20-2172</t>
  </si>
  <si>
    <t>3500 Southview Cr</t>
  </si>
  <si>
    <t>Scasta Place</t>
  </si>
  <si>
    <t>20-2171</t>
  </si>
  <si>
    <t>2500 Willow Bend Dr</t>
  </si>
  <si>
    <t>20-2166</t>
  </si>
  <si>
    <t>1402 Woodland Dr</t>
  </si>
  <si>
    <t>Woodland Heights</t>
  </si>
  <si>
    <t>20-2156</t>
  </si>
  <si>
    <t>3514 Spring Ln</t>
  </si>
  <si>
    <t>20-2157</t>
  </si>
  <si>
    <t>4736 Tiffany Park Cr</t>
  </si>
  <si>
    <t>20-2158</t>
  </si>
  <si>
    <t>2319 Windsor Dr</t>
  </si>
  <si>
    <t>20-2159</t>
  </si>
  <si>
    <t>3603 Oak Hill Dr</t>
  </si>
  <si>
    <t>20-2155</t>
  </si>
  <si>
    <t>2210 Sharon Dr</t>
  </si>
  <si>
    <t>20-2167</t>
  </si>
  <si>
    <t>3801 Craig St</t>
  </si>
  <si>
    <t>20-2021</t>
  </si>
  <si>
    <t>1124 Terrace Dr</t>
  </si>
  <si>
    <t>Castillos Roofing</t>
  </si>
  <si>
    <t>20-2009</t>
  </si>
  <si>
    <t>1300 Hoppess St</t>
  </si>
  <si>
    <t>Hoppess</t>
  </si>
  <si>
    <t>20-2005</t>
  </si>
  <si>
    <t>6106 Queenslock Cr</t>
  </si>
  <si>
    <t>20-2004</t>
  </si>
  <si>
    <t>902 Jane Ln</t>
  </si>
  <si>
    <t>20-2003</t>
  </si>
  <si>
    <t>3813 Windridge Dr</t>
  </si>
  <si>
    <t>20-2129</t>
  </si>
  <si>
    <t>4217 Carter Creek pKwy</t>
  </si>
  <si>
    <t>Tanglewood</t>
  </si>
  <si>
    <t>Garcia Roofing</t>
  </si>
  <si>
    <t>20-2130</t>
  </si>
  <si>
    <t>100 S Brown St</t>
  </si>
  <si>
    <t>Broan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</si>
</sst>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6" fontId="7" fillId="0" borderId="1" xfId="0" applyNumberFormat="1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3" fontId="7" fillId="0" borderId="6" xfId="0" applyNumberFormat="1" applyFont="1" applyBorder="1" applyAlignment="1">
      <alignment horizontal="right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3" fontId="7" fillId="0" borderId="1" xfId="0" applyNumberFormat="1" applyFont="1" applyBorder="1"/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0" fontId="7" fillId="0" borderId="1" xfId="0" applyNumberFormat="1" applyFont="1" applyBorder="1" applyAlignment="1">
      <alignment horizontal="left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49" fontId="5" fillId="8" borderId="14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167" fontId="2" fillId="0" borderId="18" xfId="0" applyNumberFormat="1" applyFont="1" applyBorder="1" applyAlignment="1">
      <alignment horizontal="left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0" fontId="6" fillId="8" borderId="20" xfId="0" applyNumberFormat="1" applyFont="1" applyFill="1" applyBorder="1" applyAlignment="1" applyProtection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0" fontId="2" fillId="10" borderId="0" xfId="0" applyNumberFormat="1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 applyProtection="1"/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5" fontId="5" fillId="8" borderId="9" xfId="0" applyNumberFormat="1" applyFont="1" applyFill="1" applyBorder="1" applyAlignment="1" applyProtection="1">
      <alignment horizontal="center"/>
    </xf>
    <xf numFmtId="0" fontId="0" fillId="8" borderId="27" xfId="0" applyFill="1" applyBorder="1"/>
    <xf numFmtId="166" fontId="7" fillId="0" borderId="4" xfId="0" applyNumberFormat="1" applyFont="1" applyFill="1" applyBorder="1" applyAlignment="1">
      <alignment horizontal="left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3" fontId="2" fillId="8" borderId="1" xfId="0" applyNumberFormat="1" applyFont="1" applyFill="1" applyBorder="1" applyAlignment="1">
      <alignment shrinkToFit="1"/>
    </xf>
    <xf numFmtId="3" fontId="2" fillId="8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wrapText="1" shrinkToFit="1"/>
    </xf>
    <xf numFmtId="167" fontId="5" fillId="0" borderId="0" xfId="0" applyNumberFormat="1" applyFont="1" applyFill="1" applyBorder="1" applyAlignment="1" applyProtection="1">
      <alignment horizontal="right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6" fillId="8" borderId="8" xfId="0" applyNumberFormat="1" applyFont="1" applyFill="1" applyBorder="1" applyAlignment="1" applyProtection="1">
      <alignment horizontal="left" wrapText="1"/>
    </xf>
    <xf numFmtId="0" fontId="6" fillId="8" borderId="9" xfId="0" applyFont="1" applyFill="1" applyBorder="1" applyAlignment="1">
      <alignment horizontal="left"/>
    </xf>
    <xf numFmtId="0" fontId="6" fillId="8" borderId="20" xfId="0" applyFont="1" applyFill="1" applyBorder="1" applyAlignment="1">
      <alignment horizontal="left"/>
    </xf>
    <xf numFmtId="0" fontId="6" fillId="8" borderId="20" xfId="0" applyNumberFormat="1" applyFont="1" applyFill="1" applyBorder="1" applyAlignment="1" applyProtection="1">
      <alignment horizontal="left"/>
    </xf>
    <xf numFmtId="0" fontId="6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showWhiteSpace="0" view="pageLayout" zoomScaleNormal="100" workbookViewId="0">
      <selection activeCell="B13" sqref="B13"/>
    </sheetView>
  </sheetViews>
  <sheetFormatPr defaultRowHeight="12.75" x14ac:dyDescent="0.35"/>
  <cols>
    <col min="1" max="1" width="36" customWidth="1"/>
    <col min="2" max="2" width="8.1328125" customWidth="1"/>
    <col min="3" max="3" width="17.1328125" customWidth="1"/>
    <col min="4" max="4" width="16.59765625" customWidth="1"/>
    <col min="5" max="5" width="3.86328125" customWidth="1"/>
    <col min="6" max="6" width="36.86328125" customWidth="1"/>
    <col min="7" max="7" width="7.3984375" customWidth="1"/>
    <col min="8" max="8" width="17.265625" customWidth="1"/>
    <col min="9" max="9" width="19" style="17" customWidth="1"/>
  </cols>
  <sheetData>
    <row r="1" spans="1:17" ht="28.5" customHeight="1" x14ac:dyDescent="0.6">
      <c r="A1" s="266"/>
      <c r="B1" s="315" t="s">
        <v>15</v>
      </c>
      <c r="C1" s="315"/>
      <c r="D1" s="315"/>
      <c r="E1" s="316"/>
      <c r="F1" s="267"/>
      <c r="G1" s="267"/>
      <c r="H1" s="267"/>
      <c r="I1" s="268"/>
    </row>
    <row r="2" spans="1:17" s="16" customFormat="1" ht="21" customHeight="1" x14ac:dyDescent="0.5">
      <c r="A2" s="313" t="s">
        <v>54</v>
      </c>
      <c r="B2" s="269"/>
      <c r="C2" s="269"/>
      <c r="D2" s="270"/>
      <c r="E2" s="271"/>
      <c r="F2" s="313" t="s">
        <v>55</v>
      </c>
      <c r="G2" s="269"/>
      <c r="H2" s="269"/>
      <c r="I2" s="272"/>
    </row>
    <row r="3" spans="1:17" ht="19.5" customHeight="1" x14ac:dyDescent="0.4">
      <c r="A3" s="273" t="s">
        <v>21</v>
      </c>
      <c r="B3" s="274" t="s">
        <v>32</v>
      </c>
      <c r="C3" s="274" t="s">
        <v>53</v>
      </c>
      <c r="D3" s="274" t="s">
        <v>6</v>
      </c>
      <c r="E3" s="275"/>
      <c r="F3" s="273" t="s">
        <v>21</v>
      </c>
      <c r="G3" s="274" t="s">
        <v>32</v>
      </c>
      <c r="H3" s="274" t="s">
        <v>53</v>
      </c>
      <c r="I3" s="276" t="s">
        <v>6</v>
      </c>
    </row>
    <row r="4" spans="1:17" ht="18" customHeight="1" x14ac:dyDescent="0.35">
      <c r="A4" s="277" t="s">
        <v>48</v>
      </c>
      <c r="B4" s="278">
        <v>56</v>
      </c>
      <c r="C4" s="279"/>
      <c r="D4" s="280">
        <v>10306148</v>
      </c>
      <c r="E4" s="275"/>
      <c r="F4" s="277" t="s">
        <v>48</v>
      </c>
      <c r="G4" s="278">
        <v>45</v>
      </c>
      <c r="H4" s="279"/>
      <c r="I4" s="280">
        <v>7528609</v>
      </c>
    </row>
    <row r="5" spans="1:17" ht="15.75" customHeight="1" x14ac:dyDescent="0.35">
      <c r="A5" s="277" t="s">
        <v>49</v>
      </c>
      <c r="B5" s="278">
        <v>0</v>
      </c>
      <c r="C5" s="279"/>
      <c r="D5" s="280">
        <v>0</v>
      </c>
      <c r="E5" s="275"/>
      <c r="F5" s="277" t="s">
        <v>49</v>
      </c>
      <c r="G5" s="278">
        <v>6</v>
      </c>
      <c r="H5" s="279"/>
      <c r="I5" s="280">
        <v>834834</v>
      </c>
    </row>
    <row r="6" spans="1:17" ht="15.75" customHeight="1" x14ac:dyDescent="0.35">
      <c r="A6" s="277" t="s">
        <v>38</v>
      </c>
      <c r="B6" s="278">
        <v>0</v>
      </c>
      <c r="C6" s="279">
        <v>0</v>
      </c>
      <c r="D6" s="280">
        <v>0</v>
      </c>
      <c r="E6" s="275"/>
      <c r="F6" s="277" t="s">
        <v>38</v>
      </c>
      <c r="G6" s="278">
        <v>0</v>
      </c>
      <c r="H6" s="279">
        <v>0</v>
      </c>
      <c r="I6" s="280">
        <v>0</v>
      </c>
    </row>
    <row r="7" spans="1:17" ht="15" customHeight="1" x14ac:dyDescent="0.35">
      <c r="A7" s="277" t="s">
        <v>36</v>
      </c>
      <c r="B7" s="278">
        <v>0</v>
      </c>
      <c r="C7" s="279">
        <v>0</v>
      </c>
      <c r="D7" s="280">
        <v>0</v>
      </c>
      <c r="E7" s="275"/>
      <c r="F7" s="277" t="s">
        <v>36</v>
      </c>
      <c r="G7" s="278">
        <v>0</v>
      </c>
      <c r="H7" s="279">
        <v>0</v>
      </c>
      <c r="I7" s="280">
        <v>0</v>
      </c>
    </row>
    <row r="8" spans="1:17" ht="15" customHeight="1" x14ac:dyDescent="0.35">
      <c r="A8" s="277" t="s">
        <v>37</v>
      </c>
      <c r="B8" s="278">
        <v>0</v>
      </c>
      <c r="C8" s="281">
        <v>0</v>
      </c>
      <c r="D8" s="282">
        <v>0</v>
      </c>
      <c r="E8" s="275"/>
      <c r="F8" s="277" t="s">
        <v>37</v>
      </c>
      <c r="G8" s="278">
        <v>0</v>
      </c>
      <c r="H8" s="281">
        <v>0</v>
      </c>
      <c r="I8" s="282">
        <v>0</v>
      </c>
    </row>
    <row r="9" spans="1:17" ht="15" customHeight="1" x14ac:dyDescent="0.35">
      <c r="A9" s="277" t="s">
        <v>23</v>
      </c>
      <c r="B9" s="278">
        <v>145</v>
      </c>
      <c r="C9" s="281"/>
      <c r="D9" s="282">
        <v>1445412</v>
      </c>
      <c r="E9" s="275"/>
      <c r="F9" s="277" t="s">
        <v>23</v>
      </c>
      <c r="G9" s="278">
        <v>90</v>
      </c>
      <c r="H9" s="281"/>
      <c r="I9" s="282">
        <v>770128</v>
      </c>
    </row>
    <row r="10" spans="1:17" ht="15.75" customHeight="1" x14ac:dyDescent="0.35">
      <c r="A10" s="277" t="s">
        <v>14</v>
      </c>
      <c r="B10" s="278">
        <v>4</v>
      </c>
      <c r="C10" s="281"/>
      <c r="D10" s="282">
        <v>160900</v>
      </c>
      <c r="E10" s="275"/>
      <c r="F10" s="277" t="s">
        <v>14</v>
      </c>
      <c r="G10" s="278">
        <v>1</v>
      </c>
      <c r="H10" s="281"/>
      <c r="I10" s="282">
        <v>55000</v>
      </c>
    </row>
    <row r="11" spans="1:17" ht="15.75" customHeight="1" x14ac:dyDescent="0.35">
      <c r="A11" s="277" t="s">
        <v>10</v>
      </c>
      <c r="B11" s="283">
        <v>5</v>
      </c>
      <c r="C11" s="281"/>
      <c r="D11" s="282">
        <v>0</v>
      </c>
      <c r="E11" s="275"/>
      <c r="F11" s="277" t="s">
        <v>10</v>
      </c>
      <c r="G11" s="283">
        <v>8</v>
      </c>
      <c r="H11" s="281"/>
      <c r="I11" s="282">
        <v>0</v>
      </c>
    </row>
    <row r="12" spans="1:17" ht="15" customHeight="1" x14ac:dyDescent="0.35">
      <c r="A12" s="277" t="s">
        <v>22</v>
      </c>
      <c r="B12" s="278">
        <v>8</v>
      </c>
      <c r="C12" s="281"/>
      <c r="D12" s="282">
        <v>2293810</v>
      </c>
      <c r="E12" s="275"/>
      <c r="F12" s="277" t="s">
        <v>22</v>
      </c>
      <c r="G12" s="278">
        <v>32</v>
      </c>
      <c r="H12" s="281"/>
      <c r="I12" s="282">
        <v>5644580</v>
      </c>
      <c r="Q12" s="24"/>
    </row>
    <row r="13" spans="1:17" ht="15.75" customHeight="1" x14ac:dyDescent="0.35">
      <c r="A13" s="277" t="s">
        <v>39</v>
      </c>
      <c r="B13" s="278">
        <v>21</v>
      </c>
      <c r="C13" s="281"/>
      <c r="D13" s="282">
        <v>5647076</v>
      </c>
      <c r="E13" s="275"/>
      <c r="F13" s="277" t="s">
        <v>39</v>
      </c>
      <c r="G13" s="278">
        <v>15</v>
      </c>
      <c r="H13" s="281"/>
      <c r="I13" s="282">
        <v>4647336</v>
      </c>
    </row>
    <row r="14" spans="1:17" ht="15.75" customHeight="1" x14ac:dyDescent="0.35">
      <c r="A14" s="277" t="s">
        <v>9</v>
      </c>
      <c r="B14" s="278">
        <v>5</v>
      </c>
      <c r="C14" s="281"/>
      <c r="D14" s="282">
        <v>233450</v>
      </c>
      <c r="E14" s="275"/>
      <c r="F14" s="277" t="s">
        <v>9</v>
      </c>
      <c r="G14" s="278">
        <v>7</v>
      </c>
      <c r="H14" s="281"/>
      <c r="I14" s="282">
        <v>334000</v>
      </c>
    </row>
    <row r="15" spans="1:17" ht="15" customHeight="1" x14ac:dyDescent="0.35">
      <c r="A15" s="284" t="s">
        <v>11</v>
      </c>
      <c r="B15" s="285">
        <v>11</v>
      </c>
      <c r="C15" s="286"/>
      <c r="D15" s="287">
        <v>0</v>
      </c>
      <c r="E15" s="275"/>
      <c r="F15" s="284" t="s">
        <v>11</v>
      </c>
      <c r="G15" s="285">
        <v>11</v>
      </c>
      <c r="H15" s="286"/>
      <c r="I15" s="287">
        <v>0</v>
      </c>
    </row>
    <row r="16" spans="1:17" ht="16.5" customHeight="1" x14ac:dyDescent="0.4">
      <c r="A16" s="288" t="s">
        <v>13</v>
      </c>
      <c r="B16" s="289">
        <f>SUM(B4:B15)</f>
        <v>255</v>
      </c>
      <c r="C16" s="274">
        <f>SUM(C4:C15)</f>
        <v>0</v>
      </c>
      <c r="D16" s="290">
        <f>SUM(D4:D15)</f>
        <v>20086796</v>
      </c>
      <c r="E16" s="275"/>
      <c r="F16" s="288" t="s">
        <v>13</v>
      </c>
      <c r="G16" s="289">
        <f>SUM(G4:G15)</f>
        <v>215</v>
      </c>
      <c r="H16" s="291">
        <f>SUM(H4:H15)</f>
        <v>0</v>
      </c>
      <c r="I16" s="292">
        <f>SUM(I4:I15)</f>
        <v>19814487</v>
      </c>
    </row>
    <row r="17" spans="1:11" ht="18.75" customHeight="1" x14ac:dyDescent="0.35">
      <c r="A17" s="293"/>
      <c r="B17" s="294"/>
      <c r="C17" s="294"/>
      <c r="D17" s="294"/>
      <c r="E17" s="275"/>
      <c r="F17" s="294"/>
      <c r="G17" s="294"/>
      <c r="H17" s="294"/>
      <c r="I17" s="295"/>
    </row>
    <row r="18" spans="1:11" ht="17.649999999999999" x14ac:dyDescent="0.5">
      <c r="A18" s="314" t="s">
        <v>57</v>
      </c>
      <c r="B18" s="296"/>
      <c r="C18" s="297"/>
      <c r="D18" s="298"/>
      <c r="E18" s="275"/>
      <c r="F18" s="314" t="s">
        <v>56</v>
      </c>
      <c r="G18" s="296"/>
      <c r="H18" s="297"/>
      <c r="I18" s="299"/>
    </row>
    <row r="19" spans="1:11" ht="21" customHeight="1" x14ac:dyDescent="0.4">
      <c r="A19" s="300" t="s">
        <v>21</v>
      </c>
      <c r="B19" s="301" t="s">
        <v>32</v>
      </c>
      <c r="C19" s="301" t="s">
        <v>53</v>
      </c>
      <c r="D19" s="301" t="s">
        <v>6</v>
      </c>
      <c r="E19" s="271"/>
      <c r="F19" s="300" t="s">
        <v>21</v>
      </c>
      <c r="G19" s="301" t="s">
        <v>32</v>
      </c>
      <c r="H19" s="302"/>
      <c r="I19" s="303" t="s">
        <v>6</v>
      </c>
    </row>
    <row r="20" spans="1:11" ht="17.25" customHeight="1" x14ac:dyDescent="0.35">
      <c r="A20" s="304" t="s">
        <v>48</v>
      </c>
      <c r="B20" s="278">
        <f>B4+277</f>
        <v>333</v>
      </c>
      <c r="C20" s="279"/>
      <c r="D20" s="280">
        <f>D4+53510355</f>
        <v>63816503</v>
      </c>
      <c r="E20" s="275"/>
      <c r="F20" s="304" t="s">
        <v>48</v>
      </c>
      <c r="G20" s="278">
        <v>318</v>
      </c>
      <c r="H20" s="279"/>
      <c r="I20" s="280">
        <v>55390402</v>
      </c>
    </row>
    <row r="21" spans="1:11" ht="15" customHeight="1" x14ac:dyDescent="0.35">
      <c r="A21" s="304" t="s">
        <v>49</v>
      </c>
      <c r="B21" s="278">
        <f>B5+20</f>
        <v>20</v>
      </c>
      <c r="C21" s="279"/>
      <c r="D21" s="280">
        <f>D5+3166002</f>
        <v>3166002</v>
      </c>
      <c r="E21" s="275"/>
      <c r="F21" s="304" t="s">
        <v>49</v>
      </c>
      <c r="G21" s="278">
        <v>17</v>
      </c>
      <c r="H21" s="279"/>
      <c r="I21" s="280">
        <v>2330460</v>
      </c>
    </row>
    <row r="22" spans="1:11" ht="15" customHeight="1" x14ac:dyDescent="0.35">
      <c r="A22" s="304" t="s">
        <v>38</v>
      </c>
      <c r="B22" s="278">
        <f>B6+0</f>
        <v>0</v>
      </c>
      <c r="C22" s="279">
        <v>0</v>
      </c>
      <c r="D22" s="280">
        <f>D6+0</f>
        <v>0</v>
      </c>
      <c r="E22" s="275"/>
      <c r="F22" s="304" t="s">
        <v>38</v>
      </c>
      <c r="G22" s="278">
        <v>4</v>
      </c>
      <c r="H22" s="279">
        <v>8</v>
      </c>
      <c r="I22" s="280">
        <v>563046</v>
      </c>
    </row>
    <row r="23" spans="1:11" ht="16.5" customHeight="1" x14ac:dyDescent="0.35">
      <c r="A23" s="304" t="s">
        <v>36</v>
      </c>
      <c r="B23" s="278">
        <f>B7+2</f>
        <v>2</v>
      </c>
      <c r="C23" s="279">
        <v>8</v>
      </c>
      <c r="D23" s="280">
        <f>D7+1043856</f>
        <v>1043856</v>
      </c>
      <c r="E23" s="275"/>
      <c r="F23" s="304" t="s">
        <v>36</v>
      </c>
      <c r="G23" s="278">
        <v>2</v>
      </c>
      <c r="H23" s="279">
        <v>6</v>
      </c>
      <c r="I23" s="280">
        <v>750000</v>
      </c>
    </row>
    <row r="24" spans="1:11" ht="17.25" customHeight="1" x14ac:dyDescent="0.35">
      <c r="A24" s="304" t="s">
        <v>37</v>
      </c>
      <c r="B24" s="278">
        <f>B8+0</f>
        <v>0</v>
      </c>
      <c r="C24" s="281">
        <v>0</v>
      </c>
      <c r="D24" s="282">
        <f>D8+0</f>
        <v>0</v>
      </c>
      <c r="E24" s="275"/>
      <c r="F24" s="304" t="s">
        <v>37</v>
      </c>
      <c r="G24" s="278">
        <v>4</v>
      </c>
      <c r="H24" s="281">
        <v>84</v>
      </c>
      <c r="I24" s="282">
        <v>9583880</v>
      </c>
    </row>
    <row r="25" spans="1:11" ht="17.25" customHeight="1" x14ac:dyDescent="0.35">
      <c r="A25" s="305" t="s">
        <v>23</v>
      </c>
      <c r="B25" s="278">
        <f>B9+212</f>
        <v>357</v>
      </c>
      <c r="C25" s="281"/>
      <c r="D25" s="282">
        <f>D9+2809879</f>
        <v>4255291</v>
      </c>
      <c r="E25" s="306"/>
      <c r="F25" s="305" t="s">
        <v>23</v>
      </c>
      <c r="G25" s="278">
        <v>510</v>
      </c>
      <c r="H25" s="281"/>
      <c r="I25" s="282">
        <v>6199531</v>
      </c>
    </row>
    <row r="26" spans="1:11" ht="16.5" customHeight="1" x14ac:dyDescent="0.35">
      <c r="A26" s="305" t="s">
        <v>14</v>
      </c>
      <c r="B26" s="278">
        <f>B10+23</f>
        <v>27</v>
      </c>
      <c r="C26" s="281"/>
      <c r="D26" s="282">
        <f>D10+1186468</f>
        <v>1347368</v>
      </c>
      <c r="E26" s="306"/>
      <c r="F26" s="305" t="s">
        <v>14</v>
      </c>
      <c r="G26" s="278">
        <v>67</v>
      </c>
      <c r="H26" s="281"/>
      <c r="I26" s="282">
        <v>2780636</v>
      </c>
    </row>
    <row r="27" spans="1:11" ht="15" customHeight="1" x14ac:dyDescent="0.35">
      <c r="A27" s="305" t="s">
        <v>10</v>
      </c>
      <c r="B27" s="283">
        <f>B11+30</f>
        <v>35</v>
      </c>
      <c r="C27" s="281"/>
      <c r="D27" s="282">
        <f>D11+0</f>
        <v>0</v>
      </c>
      <c r="E27" s="306"/>
      <c r="F27" s="305" t="s">
        <v>10</v>
      </c>
      <c r="G27" s="283">
        <v>48</v>
      </c>
      <c r="H27" s="281"/>
      <c r="I27" s="282">
        <v>0</v>
      </c>
      <c r="K27" s="15"/>
    </row>
    <row r="28" spans="1:11" ht="16.5" customHeight="1" x14ac:dyDescent="0.35">
      <c r="A28" s="305" t="s">
        <v>22</v>
      </c>
      <c r="B28" s="278">
        <f>B12+31</f>
        <v>39</v>
      </c>
      <c r="C28" s="281"/>
      <c r="D28" s="282">
        <f>D12+15661180</f>
        <v>17954990</v>
      </c>
      <c r="E28" s="306"/>
      <c r="F28" s="305" t="s">
        <v>22</v>
      </c>
      <c r="G28" s="278">
        <v>74</v>
      </c>
      <c r="H28" s="281"/>
      <c r="I28" s="282">
        <v>15510424</v>
      </c>
    </row>
    <row r="29" spans="1:11" ht="16.5" customHeight="1" x14ac:dyDescent="0.35">
      <c r="A29" s="305" t="s">
        <v>39</v>
      </c>
      <c r="B29" s="278">
        <f>B13+63</f>
        <v>84</v>
      </c>
      <c r="C29" s="281"/>
      <c r="D29" s="282">
        <f>D13+9710060</f>
        <v>15357136</v>
      </c>
      <c r="E29" s="306"/>
      <c r="F29" s="305" t="s">
        <v>39</v>
      </c>
      <c r="G29" s="278">
        <v>90</v>
      </c>
      <c r="H29" s="281"/>
      <c r="I29" s="282">
        <v>10369583</v>
      </c>
    </row>
    <row r="30" spans="1:11" ht="15.75" customHeight="1" x14ac:dyDescent="0.35">
      <c r="A30" s="304" t="s">
        <v>9</v>
      </c>
      <c r="B30" s="278">
        <f>B14+21</f>
        <v>26</v>
      </c>
      <c r="C30" s="281"/>
      <c r="D30" s="282">
        <f>D14+1099365</f>
        <v>1332815</v>
      </c>
      <c r="E30" s="275"/>
      <c r="F30" s="304" t="s">
        <v>9</v>
      </c>
      <c r="G30" s="278">
        <v>23</v>
      </c>
      <c r="H30" s="281"/>
      <c r="I30" s="282">
        <v>1082575</v>
      </c>
    </row>
    <row r="31" spans="1:11" ht="16.5" customHeight="1" x14ac:dyDescent="0.35">
      <c r="A31" s="304" t="s">
        <v>11</v>
      </c>
      <c r="B31" s="285">
        <f>B15+95</f>
        <v>106</v>
      </c>
      <c r="C31" s="286"/>
      <c r="D31" s="287">
        <f>D15+0</f>
        <v>0</v>
      </c>
      <c r="E31" s="275"/>
      <c r="F31" s="304" t="s">
        <v>11</v>
      </c>
      <c r="G31" s="285">
        <v>108</v>
      </c>
      <c r="H31" s="286"/>
      <c r="I31" s="287">
        <v>0</v>
      </c>
    </row>
    <row r="32" spans="1:11" ht="15.75" customHeight="1" x14ac:dyDescent="0.4">
      <c r="A32" s="288" t="s">
        <v>13</v>
      </c>
      <c r="B32" s="307">
        <f>SUM(B20:B31)</f>
        <v>1029</v>
      </c>
      <c r="C32" s="308">
        <f>SUM(C20:C31)</f>
        <v>8</v>
      </c>
      <c r="D32" s="309">
        <f>SUM(D20:D31)</f>
        <v>108273961</v>
      </c>
      <c r="E32" s="310"/>
      <c r="F32" s="288" t="s">
        <v>13</v>
      </c>
      <c r="G32" s="311">
        <f>SUM(G20:G31)</f>
        <v>1265</v>
      </c>
      <c r="H32" s="291">
        <f>SUM(H20:H31)</f>
        <v>98</v>
      </c>
      <c r="I32" s="312">
        <f>SUM(I20:I31)</f>
        <v>104560537</v>
      </c>
    </row>
    <row r="33" spans="2:4" ht="15.75" customHeight="1" x14ac:dyDescent="0.35">
      <c r="B33" s="24"/>
      <c r="C33" s="24"/>
      <c r="D33" s="24"/>
    </row>
    <row r="34" spans="2:4" ht="19.5" customHeight="1" x14ac:dyDescent="0.35">
      <c r="D34" s="14"/>
    </row>
    <row r="37" spans="2:4" ht="22.5" customHeight="1" x14ac:dyDescent="0.35"/>
  </sheetData>
  <phoneticPr fontId="3" type="noConversion"/>
  <pageMargins left="0.5" right="0.5" top="1" bottom="1" header="0.5" footer="0.5"/>
  <pageSetup scale="80" orientation="landscape" r:id="rId1"/>
  <headerFooter alignWithMargins="0">
    <oddFooter>&amp;CPage &amp;P of &amp;N</oddFooter>
  </headerFooter>
  <ignoredErrors>
    <ignoredError sqref="H16 H32" unlockedFormula="1"/>
    <ignoredError sqref="B23 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9"/>
  <sheetViews>
    <sheetView topLeftCell="A224" zoomScaleNormal="100" workbookViewId="0">
      <selection activeCell="G88" sqref="G88"/>
    </sheetView>
  </sheetViews>
  <sheetFormatPr defaultColWidth="10" defaultRowHeight="12.75" x14ac:dyDescent="0.35"/>
  <cols>
    <col min="1" max="1" width="8.73046875" style="4" customWidth="1"/>
    <col min="2" max="2" width="7.86328125" style="8" customWidth="1"/>
    <col min="3" max="3" width="27.265625" style="3" customWidth="1"/>
    <col min="4" max="4" width="18.59765625" style="5" customWidth="1"/>
    <col min="5" max="5" width="4.3984375" style="3" customWidth="1"/>
    <col min="6" max="6" width="5.3984375" style="3" customWidth="1"/>
    <col min="7" max="7" width="4.59765625" style="3" customWidth="1"/>
    <col min="8" max="8" width="21.265625" style="6" customWidth="1"/>
    <col min="9" max="9" width="6.3984375" style="18" customWidth="1"/>
    <col min="10" max="10" width="11.86328125" style="5" customWidth="1"/>
    <col min="11" max="11" width="12.1328125" style="3" customWidth="1"/>
    <col min="12" max="12" width="15.86328125" style="5" customWidth="1"/>
    <col min="13" max="13" width="25.265625" style="1" customWidth="1"/>
    <col min="14" max="14" width="13.597656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4">
      <c r="A1" s="322" t="s">
        <v>50</v>
      </c>
      <c r="B1" s="323"/>
      <c r="C1" s="323"/>
      <c r="D1" s="35"/>
      <c r="E1" s="36"/>
      <c r="F1" s="36"/>
      <c r="G1" s="36"/>
      <c r="H1" s="187"/>
      <c r="I1" s="235"/>
      <c r="J1" s="35"/>
      <c r="K1" s="36"/>
      <c r="L1" s="35"/>
      <c r="M1" s="253"/>
    </row>
    <row r="2" spans="1:21" ht="15" customHeight="1" x14ac:dyDescent="0.4">
      <c r="A2" s="236" t="s">
        <v>0</v>
      </c>
      <c r="B2" s="237" t="s">
        <v>17</v>
      </c>
      <c r="C2" s="238" t="s">
        <v>2</v>
      </c>
      <c r="D2" s="238" t="s">
        <v>3</v>
      </c>
      <c r="E2" s="239" t="s">
        <v>20</v>
      </c>
      <c r="F2" s="240" t="s">
        <v>18</v>
      </c>
      <c r="G2" s="240" t="s">
        <v>5</v>
      </c>
      <c r="H2" s="238" t="s">
        <v>19</v>
      </c>
      <c r="I2" s="250" t="s">
        <v>40</v>
      </c>
      <c r="J2" s="252" t="s">
        <v>29</v>
      </c>
      <c r="K2" s="241" t="s">
        <v>30</v>
      </c>
      <c r="L2" s="242" t="s">
        <v>6</v>
      </c>
      <c r="N2" s="2"/>
      <c r="O2" s="2"/>
      <c r="P2" s="2"/>
      <c r="Q2" s="2"/>
      <c r="R2" s="2"/>
      <c r="S2" s="2"/>
    </row>
    <row r="3" spans="1:21" ht="15" customHeight="1" x14ac:dyDescent="0.35">
      <c r="A3" s="172">
        <v>43983</v>
      </c>
      <c r="B3" s="71" t="s">
        <v>58</v>
      </c>
      <c r="C3" s="72" t="s">
        <v>59</v>
      </c>
      <c r="D3" s="72" t="s">
        <v>60</v>
      </c>
      <c r="E3" s="208"/>
      <c r="F3" s="209">
        <v>5</v>
      </c>
      <c r="G3" s="209" t="s">
        <v>61</v>
      </c>
      <c r="H3" s="72" t="s">
        <v>62</v>
      </c>
      <c r="I3" s="84">
        <v>1</v>
      </c>
      <c r="J3" s="214">
        <v>1088</v>
      </c>
      <c r="K3" s="102">
        <v>89</v>
      </c>
      <c r="L3" s="210">
        <v>92000</v>
      </c>
    </row>
    <row r="4" spans="1:21" ht="15" customHeight="1" x14ac:dyDescent="0.35">
      <c r="A4" s="172">
        <v>43984</v>
      </c>
      <c r="B4" s="71" t="s">
        <v>63</v>
      </c>
      <c r="C4" s="72" t="s">
        <v>64</v>
      </c>
      <c r="D4" s="255" t="s">
        <v>65</v>
      </c>
      <c r="E4" s="208"/>
      <c r="F4" s="209">
        <v>2</v>
      </c>
      <c r="G4" s="209">
        <v>1</v>
      </c>
      <c r="H4" s="218" t="s">
        <v>66</v>
      </c>
      <c r="I4" s="84">
        <v>1</v>
      </c>
      <c r="J4" s="75">
        <v>1941</v>
      </c>
      <c r="K4" s="102">
        <v>654</v>
      </c>
      <c r="L4" s="171">
        <v>242093</v>
      </c>
    </row>
    <row r="5" spans="1:21" ht="15" customHeight="1" x14ac:dyDescent="0.35">
      <c r="A5" s="172">
        <v>43984</v>
      </c>
      <c r="B5" s="71" t="s">
        <v>67</v>
      </c>
      <c r="C5" s="72" t="s">
        <v>68</v>
      </c>
      <c r="D5" s="72" t="s">
        <v>69</v>
      </c>
      <c r="E5" s="208">
        <v>4</v>
      </c>
      <c r="F5" s="213">
        <v>27</v>
      </c>
      <c r="G5" s="72">
        <v>18</v>
      </c>
      <c r="H5" s="72" t="s">
        <v>70</v>
      </c>
      <c r="I5" s="84">
        <v>1</v>
      </c>
      <c r="J5" s="75">
        <v>1510</v>
      </c>
      <c r="K5" s="102">
        <v>513</v>
      </c>
      <c r="L5" s="171">
        <v>133452</v>
      </c>
    </row>
    <row r="6" spans="1:21" ht="15" customHeight="1" x14ac:dyDescent="0.35">
      <c r="A6" s="172">
        <v>43984</v>
      </c>
      <c r="B6" s="71" t="s">
        <v>71</v>
      </c>
      <c r="C6" s="72" t="s">
        <v>72</v>
      </c>
      <c r="D6" s="72" t="s">
        <v>73</v>
      </c>
      <c r="E6" s="208"/>
      <c r="F6" s="209">
        <v>6</v>
      </c>
      <c r="G6" s="209" t="s">
        <v>74</v>
      </c>
      <c r="H6" s="218" t="s">
        <v>75</v>
      </c>
      <c r="I6" s="84">
        <v>1</v>
      </c>
      <c r="J6" s="75">
        <v>1385</v>
      </c>
      <c r="K6" s="102">
        <v>407</v>
      </c>
      <c r="L6" s="171">
        <v>145152</v>
      </c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35">
      <c r="A7" s="172">
        <v>43984</v>
      </c>
      <c r="B7" s="71" t="s">
        <v>76</v>
      </c>
      <c r="C7" s="72" t="s">
        <v>77</v>
      </c>
      <c r="D7" s="72" t="s">
        <v>78</v>
      </c>
      <c r="E7" s="208">
        <v>1</v>
      </c>
      <c r="F7" s="209">
        <v>9</v>
      </c>
      <c r="G7" s="209">
        <v>1</v>
      </c>
      <c r="H7" s="218" t="s">
        <v>75</v>
      </c>
      <c r="I7" s="84">
        <v>1</v>
      </c>
      <c r="J7" s="214">
        <v>1600</v>
      </c>
      <c r="K7" s="102">
        <v>498</v>
      </c>
      <c r="L7" s="171">
        <v>169938</v>
      </c>
      <c r="M7" s="2"/>
      <c r="N7" s="2"/>
      <c r="O7" s="2"/>
      <c r="P7" s="2"/>
      <c r="Q7" s="2"/>
      <c r="R7" s="2"/>
      <c r="S7" s="2"/>
      <c r="T7" s="2"/>
      <c r="U7" s="2"/>
    </row>
    <row r="8" spans="1:21" ht="15" customHeight="1" x14ac:dyDescent="0.35">
      <c r="A8" s="172">
        <v>43985</v>
      </c>
      <c r="B8" s="71" t="s">
        <v>92</v>
      </c>
      <c r="C8" s="72" t="s">
        <v>93</v>
      </c>
      <c r="D8" s="72" t="s">
        <v>94</v>
      </c>
      <c r="E8" s="208">
        <v>1</v>
      </c>
      <c r="F8" s="209">
        <v>25</v>
      </c>
      <c r="G8" s="209">
        <v>3</v>
      </c>
      <c r="H8" s="218" t="s">
        <v>95</v>
      </c>
      <c r="I8" s="84">
        <v>1</v>
      </c>
      <c r="J8" s="214">
        <v>1955</v>
      </c>
      <c r="K8" s="102">
        <v>487</v>
      </c>
      <c r="L8" s="171">
        <v>177342</v>
      </c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35">
      <c r="A9" s="172">
        <v>43985</v>
      </c>
      <c r="B9" s="71" t="s">
        <v>96</v>
      </c>
      <c r="C9" s="72" t="s">
        <v>97</v>
      </c>
      <c r="D9" s="72" t="s">
        <v>94</v>
      </c>
      <c r="E9" s="208">
        <v>1</v>
      </c>
      <c r="F9" s="209">
        <v>24</v>
      </c>
      <c r="G9" s="209">
        <v>3</v>
      </c>
      <c r="H9" s="72" t="s">
        <v>95</v>
      </c>
      <c r="I9" s="84">
        <v>1</v>
      </c>
      <c r="J9" s="214">
        <v>1789</v>
      </c>
      <c r="K9" s="102">
        <v>467</v>
      </c>
      <c r="L9" s="171">
        <v>164736</v>
      </c>
    </row>
    <row r="10" spans="1:21" ht="15" customHeight="1" x14ac:dyDescent="0.35">
      <c r="A10" s="172">
        <v>43985</v>
      </c>
      <c r="B10" s="71" t="s">
        <v>98</v>
      </c>
      <c r="C10" s="72" t="s">
        <v>99</v>
      </c>
      <c r="D10" s="72" t="s">
        <v>100</v>
      </c>
      <c r="E10" s="208">
        <v>14</v>
      </c>
      <c r="F10" s="209">
        <v>47</v>
      </c>
      <c r="G10" s="209">
        <v>2</v>
      </c>
      <c r="H10" s="72" t="s">
        <v>101</v>
      </c>
      <c r="I10" s="84">
        <v>1</v>
      </c>
      <c r="J10" s="214">
        <v>2112</v>
      </c>
      <c r="K10" s="102">
        <v>999</v>
      </c>
      <c r="L10" s="171">
        <v>241329</v>
      </c>
    </row>
    <row r="11" spans="1:21" ht="15" customHeight="1" x14ac:dyDescent="0.35">
      <c r="A11" s="216">
        <v>43985</v>
      </c>
      <c r="B11" s="71" t="s">
        <v>102</v>
      </c>
      <c r="C11" s="72" t="s">
        <v>103</v>
      </c>
      <c r="D11" s="72" t="s">
        <v>100</v>
      </c>
      <c r="E11" s="208">
        <v>14</v>
      </c>
      <c r="F11" s="213">
        <v>4</v>
      </c>
      <c r="G11" s="72">
        <v>1</v>
      </c>
      <c r="H11" s="72" t="s">
        <v>101</v>
      </c>
      <c r="I11" s="84">
        <v>1</v>
      </c>
      <c r="J11" s="214">
        <v>2149</v>
      </c>
      <c r="K11" s="102">
        <v>1004</v>
      </c>
      <c r="L11" s="171">
        <v>250000</v>
      </c>
    </row>
    <row r="12" spans="1:21" ht="15" customHeight="1" x14ac:dyDescent="0.35">
      <c r="A12" s="216">
        <v>43985</v>
      </c>
      <c r="B12" s="217" t="s">
        <v>168</v>
      </c>
      <c r="C12" s="218" t="s">
        <v>169</v>
      </c>
      <c r="D12" s="218" t="s">
        <v>94</v>
      </c>
      <c r="E12" s="208">
        <v>1</v>
      </c>
      <c r="F12" s="243">
        <v>31</v>
      </c>
      <c r="G12" s="243">
        <v>6</v>
      </c>
      <c r="H12" s="218" t="s">
        <v>170</v>
      </c>
      <c r="I12" s="82">
        <v>1</v>
      </c>
      <c r="J12" s="244">
        <v>1339</v>
      </c>
      <c r="K12" s="245">
        <v>413</v>
      </c>
      <c r="L12" s="171">
        <v>203055</v>
      </c>
      <c r="N12" s="2"/>
      <c r="O12" s="2"/>
      <c r="P12" s="2"/>
      <c r="Q12" s="2"/>
      <c r="R12" s="2"/>
      <c r="S12" s="2"/>
    </row>
    <row r="13" spans="1:21" ht="15" customHeight="1" x14ac:dyDescent="0.35">
      <c r="A13" s="216">
        <v>43985</v>
      </c>
      <c r="B13" s="217" t="s">
        <v>171</v>
      </c>
      <c r="C13" s="218" t="s">
        <v>172</v>
      </c>
      <c r="D13" s="218" t="s">
        <v>94</v>
      </c>
      <c r="E13" s="208">
        <v>1</v>
      </c>
      <c r="F13" s="243">
        <v>18</v>
      </c>
      <c r="G13" s="243">
        <v>7</v>
      </c>
      <c r="H13" s="218" t="s">
        <v>170</v>
      </c>
      <c r="I13" s="82">
        <v>1</v>
      </c>
      <c r="J13" s="244">
        <v>1882</v>
      </c>
      <c r="K13" s="245">
        <v>580</v>
      </c>
      <c r="L13" s="171">
        <v>256765</v>
      </c>
    </row>
    <row r="14" spans="1:21" ht="15" customHeight="1" x14ac:dyDescent="0.35">
      <c r="A14" s="216">
        <v>43986</v>
      </c>
      <c r="B14" s="217" t="s">
        <v>207</v>
      </c>
      <c r="C14" s="218" t="s">
        <v>208</v>
      </c>
      <c r="D14" s="218" t="s">
        <v>209</v>
      </c>
      <c r="E14" s="208">
        <v>15</v>
      </c>
      <c r="F14" s="243">
        <v>14</v>
      </c>
      <c r="G14" s="243">
        <v>1</v>
      </c>
      <c r="H14" s="218" t="s">
        <v>210</v>
      </c>
      <c r="I14" s="82">
        <v>1</v>
      </c>
      <c r="J14" s="244">
        <v>3620</v>
      </c>
      <c r="K14" s="245">
        <v>1639</v>
      </c>
      <c r="L14" s="171">
        <v>490000</v>
      </c>
      <c r="N14" s="2"/>
      <c r="O14" s="2"/>
      <c r="P14" s="2"/>
      <c r="Q14" s="2"/>
      <c r="R14" s="2"/>
      <c r="S14" s="2"/>
    </row>
    <row r="15" spans="1:21" ht="15" customHeight="1" x14ac:dyDescent="0.35">
      <c r="A15" s="172">
        <v>43986</v>
      </c>
      <c r="B15" s="71" t="s">
        <v>211</v>
      </c>
      <c r="C15" s="72" t="s">
        <v>212</v>
      </c>
      <c r="D15" s="72" t="s">
        <v>73</v>
      </c>
      <c r="E15" s="208"/>
      <c r="F15" s="209">
        <v>7</v>
      </c>
      <c r="G15" s="209" t="s">
        <v>213</v>
      </c>
      <c r="H15" s="218" t="s">
        <v>75</v>
      </c>
      <c r="I15" s="84">
        <v>1</v>
      </c>
      <c r="J15" s="214">
        <v>1292</v>
      </c>
      <c r="K15" s="102">
        <v>420</v>
      </c>
      <c r="L15" s="171">
        <v>104652</v>
      </c>
      <c r="M15" s="2"/>
      <c r="T15" s="2"/>
      <c r="U15" s="2"/>
    </row>
    <row r="16" spans="1:21" s="2" customFormat="1" ht="15" customHeight="1" x14ac:dyDescent="0.35">
      <c r="A16" s="216">
        <v>43987</v>
      </c>
      <c r="B16" s="217" t="s">
        <v>181</v>
      </c>
      <c r="C16" s="218" t="s">
        <v>182</v>
      </c>
      <c r="D16" s="218" t="s">
        <v>183</v>
      </c>
      <c r="E16" s="208">
        <v>16</v>
      </c>
      <c r="F16" s="243">
        <v>26</v>
      </c>
      <c r="G16" s="243">
        <v>5</v>
      </c>
      <c r="H16" s="218" t="s">
        <v>184</v>
      </c>
      <c r="I16" s="82">
        <v>1</v>
      </c>
      <c r="J16" s="244">
        <v>2124</v>
      </c>
      <c r="K16" s="245">
        <v>692</v>
      </c>
      <c r="L16" s="171">
        <v>148500</v>
      </c>
    </row>
    <row r="17" spans="1:21" s="2" customFormat="1" ht="15" customHeight="1" x14ac:dyDescent="0.35">
      <c r="A17" s="216">
        <v>43987</v>
      </c>
      <c r="B17" s="217" t="s">
        <v>185</v>
      </c>
      <c r="C17" s="218" t="s">
        <v>186</v>
      </c>
      <c r="D17" s="258" t="s">
        <v>187</v>
      </c>
      <c r="E17" s="208" t="s">
        <v>188</v>
      </c>
      <c r="F17" s="243">
        <v>12</v>
      </c>
      <c r="G17" s="243">
        <v>7</v>
      </c>
      <c r="H17" s="218" t="s">
        <v>189</v>
      </c>
      <c r="I17" s="82">
        <v>1</v>
      </c>
      <c r="J17" s="244">
        <v>2300</v>
      </c>
      <c r="K17" s="245">
        <v>986</v>
      </c>
      <c r="L17" s="171">
        <v>216876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s="2" customFormat="1" ht="15" customHeight="1" x14ac:dyDescent="0.35">
      <c r="A18" s="216">
        <v>43987</v>
      </c>
      <c r="B18" s="217" t="s">
        <v>190</v>
      </c>
      <c r="C18" s="218" t="s">
        <v>191</v>
      </c>
      <c r="D18" s="258" t="s">
        <v>183</v>
      </c>
      <c r="E18" s="208">
        <v>16</v>
      </c>
      <c r="F18" s="243">
        <v>13</v>
      </c>
      <c r="G18" s="243">
        <v>8</v>
      </c>
      <c r="H18" s="218" t="s">
        <v>189</v>
      </c>
      <c r="I18" s="82">
        <v>1</v>
      </c>
      <c r="J18" s="244">
        <v>2298</v>
      </c>
      <c r="K18" s="245">
        <v>735</v>
      </c>
      <c r="L18" s="171">
        <v>200178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s="2" customFormat="1" ht="15" customHeight="1" x14ac:dyDescent="0.35">
      <c r="A19" s="216">
        <v>43987</v>
      </c>
      <c r="B19" s="71" t="s">
        <v>192</v>
      </c>
      <c r="C19" s="72" t="s">
        <v>193</v>
      </c>
      <c r="D19" s="72" t="s">
        <v>106</v>
      </c>
      <c r="E19" s="208">
        <v>1</v>
      </c>
      <c r="F19" s="133">
        <v>7</v>
      </c>
      <c r="G19" s="72">
        <v>3</v>
      </c>
      <c r="H19" s="72" t="s">
        <v>194</v>
      </c>
      <c r="I19" s="84">
        <v>1</v>
      </c>
      <c r="J19" s="214">
        <v>2029</v>
      </c>
      <c r="K19" s="102">
        <v>531</v>
      </c>
      <c r="L19" s="171">
        <v>168960</v>
      </c>
    </row>
    <row r="20" spans="1:21" s="2" customFormat="1" ht="15" customHeight="1" x14ac:dyDescent="0.35">
      <c r="A20" s="216">
        <v>43987</v>
      </c>
      <c r="B20" s="217" t="s">
        <v>195</v>
      </c>
      <c r="C20" s="218" t="s">
        <v>196</v>
      </c>
      <c r="D20" s="218" t="s">
        <v>106</v>
      </c>
      <c r="E20" s="208">
        <v>1</v>
      </c>
      <c r="F20" s="243">
        <v>6</v>
      </c>
      <c r="G20" s="243">
        <v>3</v>
      </c>
      <c r="H20" s="218" t="s">
        <v>194</v>
      </c>
      <c r="I20" s="82">
        <v>1</v>
      </c>
      <c r="J20" s="244">
        <v>2208</v>
      </c>
      <c r="K20" s="245">
        <v>515</v>
      </c>
      <c r="L20" s="171">
        <v>179718</v>
      </c>
    </row>
    <row r="21" spans="1:21" s="2" customFormat="1" ht="15" customHeight="1" x14ac:dyDescent="0.35">
      <c r="A21" s="216">
        <v>43987</v>
      </c>
      <c r="B21" s="217" t="s">
        <v>197</v>
      </c>
      <c r="C21" s="218" t="s">
        <v>198</v>
      </c>
      <c r="D21" s="218" t="s">
        <v>106</v>
      </c>
      <c r="E21" s="208">
        <v>1</v>
      </c>
      <c r="F21" s="243">
        <v>2</v>
      </c>
      <c r="G21" s="243">
        <v>3</v>
      </c>
      <c r="H21" s="218" t="s">
        <v>194</v>
      </c>
      <c r="I21" s="82">
        <v>1</v>
      </c>
      <c r="J21" s="244">
        <v>2111</v>
      </c>
      <c r="K21" s="245">
        <v>465</v>
      </c>
      <c r="L21" s="171">
        <v>170000</v>
      </c>
    </row>
    <row r="22" spans="1:21" s="2" customFormat="1" ht="15" customHeight="1" x14ac:dyDescent="0.35">
      <c r="A22" s="216">
        <v>43987</v>
      </c>
      <c r="B22" s="217" t="s">
        <v>199</v>
      </c>
      <c r="C22" s="218" t="s">
        <v>200</v>
      </c>
      <c r="D22" s="218" t="s">
        <v>106</v>
      </c>
      <c r="E22" s="208">
        <v>1</v>
      </c>
      <c r="F22" s="243">
        <v>5</v>
      </c>
      <c r="G22" s="243">
        <v>3</v>
      </c>
      <c r="H22" s="218" t="s">
        <v>194</v>
      </c>
      <c r="I22" s="82">
        <v>1</v>
      </c>
      <c r="J22" s="244">
        <v>2094</v>
      </c>
      <c r="K22" s="245">
        <v>440</v>
      </c>
      <c r="L22" s="171">
        <v>167244</v>
      </c>
    </row>
    <row r="23" spans="1:21" s="2" customFormat="1" ht="15" customHeight="1" x14ac:dyDescent="0.35">
      <c r="A23" s="216">
        <v>43987</v>
      </c>
      <c r="B23" s="217" t="s">
        <v>201</v>
      </c>
      <c r="C23" s="218" t="s">
        <v>202</v>
      </c>
      <c r="D23" s="258" t="s">
        <v>106</v>
      </c>
      <c r="E23" s="208">
        <v>1</v>
      </c>
      <c r="F23" s="243">
        <v>4</v>
      </c>
      <c r="G23" s="243">
        <v>3</v>
      </c>
      <c r="H23" s="218" t="s">
        <v>194</v>
      </c>
      <c r="I23" s="82">
        <v>1</v>
      </c>
      <c r="J23" s="244">
        <v>1516</v>
      </c>
      <c r="K23" s="245">
        <v>523</v>
      </c>
      <c r="L23" s="210">
        <v>134574</v>
      </c>
    </row>
    <row r="24" spans="1:21" s="2" customFormat="1" ht="15" customHeight="1" x14ac:dyDescent="0.35">
      <c r="A24" s="216">
        <v>43987</v>
      </c>
      <c r="B24" s="217" t="s">
        <v>203</v>
      </c>
      <c r="C24" s="218" t="s">
        <v>204</v>
      </c>
      <c r="D24" s="218" t="s">
        <v>187</v>
      </c>
      <c r="E24" s="208" t="s">
        <v>188</v>
      </c>
      <c r="F24" s="243">
        <v>4</v>
      </c>
      <c r="G24" s="243">
        <v>5</v>
      </c>
      <c r="H24" s="218" t="s">
        <v>189</v>
      </c>
      <c r="I24" s="82">
        <v>1</v>
      </c>
      <c r="J24" s="244">
        <v>1829</v>
      </c>
      <c r="K24" s="245">
        <v>844</v>
      </c>
      <c r="L24" s="171">
        <v>176418</v>
      </c>
    </row>
    <row r="25" spans="1:21" s="2" customFormat="1" ht="15" customHeight="1" x14ac:dyDescent="0.35">
      <c r="A25" s="172">
        <v>43987</v>
      </c>
      <c r="B25" s="71" t="s">
        <v>205</v>
      </c>
      <c r="C25" s="72" t="s">
        <v>206</v>
      </c>
      <c r="D25" s="72" t="s">
        <v>187</v>
      </c>
      <c r="E25" s="208" t="s">
        <v>188</v>
      </c>
      <c r="F25" s="213">
        <v>32</v>
      </c>
      <c r="G25" s="72">
        <v>5</v>
      </c>
      <c r="H25" s="72" t="s">
        <v>189</v>
      </c>
      <c r="I25" s="84">
        <v>1</v>
      </c>
      <c r="J25" s="214">
        <v>1829</v>
      </c>
      <c r="K25" s="102">
        <v>844</v>
      </c>
      <c r="L25" s="171">
        <v>176418</v>
      </c>
    </row>
    <row r="26" spans="1:21" s="2" customFormat="1" ht="15" customHeight="1" x14ac:dyDescent="0.35">
      <c r="A26" s="216">
        <v>43987</v>
      </c>
      <c r="B26" s="217" t="s">
        <v>214</v>
      </c>
      <c r="C26" s="218" t="s">
        <v>215</v>
      </c>
      <c r="D26" s="218" t="s">
        <v>216</v>
      </c>
      <c r="E26" s="208">
        <v>1</v>
      </c>
      <c r="F26" s="243">
        <v>11</v>
      </c>
      <c r="G26" s="243">
        <v>2</v>
      </c>
      <c r="H26" s="218" t="s">
        <v>70</v>
      </c>
      <c r="I26" s="82">
        <v>1</v>
      </c>
      <c r="J26" s="244">
        <v>1443</v>
      </c>
      <c r="K26" s="245">
        <v>405</v>
      </c>
      <c r="L26" s="171">
        <v>121968</v>
      </c>
    </row>
    <row r="27" spans="1:21" s="2" customFormat="1" ht="15" customHeight="1" x14ac:dyDescent="0.35">
      <c r="A27" s="216">
        <v>43990</v>
      </c>
      <c r="B27" s="217" t="s">
        <v>229</v>
      </c>
      <c r="C27" s="218" t="s">
        <v>230</v>
      </c>
      <c r="D27" s="258" t="s">
        <v>231</v>
      </c>
      <c r="E27" s="208"/>
      <c r="F27" s="243" t="s">
        <v>232</v>
      </c>
      <c r="G27" s="243">
        <v>5</v>
      </c>
      <c r="H27" s="218" t="s">
        <v>233</v>
      </c>
      <c r="I27" s="82">
        <v>1</v>
      </c>
      <c r="J27" s="244">
        <v>1067</v>
      </c>
      <c r="K27" s="245">
        <v>356</v>
      </c>
      <c r="L27" s="171">
        <v>93918</v>
      </c>
    </row>
    <row r="28" spans="1:21" s="2" customFormat="1" ht="15" customHeight="1" x14ac:dyDescent="0.35">
      <c r="A28" s="216">
        <v>43990</v>
      </c>
      <c r="B28" s="217" t="s">
        <v>234</v>
      </c>
      <c r="C28" s="218" t="s">
        <v>235</v>
      </c>
      <c r="D28" s="218" t="s">
        <v>231</v>
      </c>
      <c r="E28" s="208"/>
      <c r="F28" s="243" t="s">
        <v>236</v>
      </c>
      <c r="G28" s="243">
        <v>5</v>
      </c>
      <c r="H28" s="218" t="s">
        <v>233</v>
      </c>
      <c r="I28" s="82">
        <v>1</v>
      </c>
      <c r="J28" s="244">
        <v>1067</v>
      </c>
      <c r="K28" s="245">
        <v>319</v>
      </c>
      <c r="L28" s="171">
        <v>131076</v>
      </c>
    </row>
    <row r="29" spans="1:21" s="2" customFormat="1" ht="15" customHeight="1" x14ac:dyDescent="0.35">
      <c r="A29" s="216">
        <v>43992</v>
      </c>
      <c r="B29" s="217" t="s">
        <v>241</v>
      </c>
      <c r="C29" s="218" t="s">
        <v>242</v>
      </c>
      <c r="D29" s="218" t="s">
        <v>187</v>
      </c>
      <c r="E29" s="208" t="s">
        <v>188</v>
      </c>
      <c r="F29" s="243">
        <v>2</v>
      </c>
      <c r="G29" s="243">
        <v>7</v>
      </c>
      <c r="H29" s="218" t="s">
        <v>243</v>
      </c>
      <c r="I29" s="82">
        <v>1</v>
      </c>
      <c r="J29" s="244">
        <v>2318</v>
      </c>
      <c r="K29" s="245">
        <v>727</v>
      </c>
      <c r="L29" s="171">
        <v>210000</v>
      </c>
    </row>
    <row r="30" spans="1:21" s="2" customFormat="1" ht="15" customHeight="1" x14ac:dyDescent="0.35">
      <c r="A30" s="172">
        <v>43992</v>
      </c>
      <c r="B30" s="71" t="s">
        <v>244</v>
      </c>
      <c r="C30" s="72" t="s">
        <v>245</v>
      </c>
      <c r="D30" s="72" t="s">
        <v>187</v>
      </c>
      <c r="E30" s="208" t="s">
        <v>188</v>
      </c>
      <c r="F30" s="209">
        <v>6</v>
      </c>
      <c r="G30" s="209">
        <v>8</v>
      </c>
      <c r="H30" s="218" t="s">
        <v>246</v>
      </c>
      <c r="I30" s="84">
        <v>1</v>
      </c>
      <c r="J30" s="214">
        <v>1803</v>
      </c>
      <c r="K30" s="102">
        <v>613</v>
      </c>
      <c r="L30" s="210">
        <v>225000</v>
      </c>
    </row>
    <row r="31" spans="1:21" s="2" customFormat="1" ht="15" customHeight="1" x14ac:dyDescent="0.35">
      <c r="A31" s="172">
        <v>43994</v>
      </c>
      <c r="B31" s="71" t="s">
        <v>247</v>
      </c>
      <c r="C31" s="72" t="s">
        <v>272</v>
      </c>
      <c r="D31" s="72" t="s">
        <v>94</v>
      </c>
      <c r="E31" s="208">
        <v>1</v>
      </c>
      <c r="F31" s="209">
        <v>23</v>
      </c>
      <c r="G31" s="209">
        <v>7</v>
      </c>
      <c r="H31" s="218" t="s">
        <v>170</v>
      </c>
      <c r="I31" s="84">
        <v>1</v>
      </c>
      <c r="J31" s="214">
        <v>1339</v>
      </c>
      <c r="K31" s="102">
        <v>426</v>
      </c>
      <c r="L31" s="210">
        <v>200760</v>
      </c>
    </row>
    <row r="32" spans="1:21" s="2" customFormat="1" ht="15" customHeight="1" x14ac:dyDescent="0.35">
      <c r="A32" s="216">
        <v>43997</v>
      </c>
      <c r="B32" s="217" t="s">
        <v>288</v>
      </c>
      <c r="C32" s="218" t="s">
        <v>289</v>
      </c>
      <c r="D32" s="218" t="s">
        <v>78</v>
      </c>
      <c r="E32" s="208">
        <v>1</v>
      </c>
      <c r="F32" s="243">
        <v>13</v>
      </c>
      <c r="G32" s="243">
        <v>2</v>
      </c>
      <c r="H32" s="218" t="s">
        <v>290</v>
      </c>
      <c r="I32" s="82">
        <v>1</v>
      </c>
      <c r="J32" s="244">
        <v>1724</v>
      </c>
      <c r="K32" s="245">
        <v>578</v>
      </c>
      <c r="L32" s="171">
        <v>151932</v>
      </c>
    </row>
    <row r="33" spans="1:12" s="2" customFormat="1" ht="15" customHeight="1" x14ac:dyDescent="0.35">
      <c r="A33" s="216">
        <v>43997</v>
      </c>
      <c r="B33" s="217" t="s">
        <v>291</v>
      </c>
      <c r="C33" s="218" t="s">
        <v>292</v>
      </c>
      <c r="D33" s="218" t="s">
        <v>78</v>
      </c>
      <c r="E33" s="208">
        <v>1</v>
      </c>
      <c r="F33" s="243">
        <v>1</v>
      </c>
      <c r="G33" s="243">
        <v>2</v>
      </c>
      <c r="H33" s="218" t="s">
        <v>290</v>
      </c>
      <c r="I33" s="82">
        <v>1</v>
      </c>
      <c r="J33" s="244">
        <v>1781</v>
      </c>
      <c r="K33" s="245">
        <v>600</v>
      </c>
      <c r="L33" s="171">
        <v>157146</v>
      </c>
    </row>
    <row r="34" spans="1:12" s="2" customFormat="1" ht="15.75" customHeight="1" x14ac:dyDescent="0.35">
      <c r="A34" s="216">
        <v>43997</v>
      </c>
      <c r="B34" s="217" t="s">
        <v>293</v>
      </c>
      <c r="C34" s="218" t="s">
        <v>294</v>
      </c>
      <c r="D34" s="218" t="s">
        <v>295</v>
      </c>
      <c r="E34" s="208"/>
      <c r="F34" s="243" t="s">
        <v>296</v>
      </c>
      <c r="G34" s="243" t="s">
        <v>297</v>
      </c>
      <c r="H34" s="218" t="s">
        <v>298</v>
      </c>
      <c r="I34" s="82">
        <v>1</v>
      </c>
      <c r="J34" s="244">
        <v>1289</v>
      </c>
      <c r="K34" s="245">
        <v>140</v>
      </c>
      <c r="L34" s="171">
        <v>175000</v>
      </c>
    </row>
    <row r="35" spans="1:12" s="2" customFormat="1" ht="15" customHeight="1" x14ac:dyDescent="0.35">
      <c r="A35" s="216">
        <v>43997</v>
      </c>
      <c r="B35" s="217" t="s">
        <v>299</v>
      </c>
      <c r="C35" s="218" t="s">
        <v>300</v>
      </c>
      <c r="D35" s="218" t="s">
        <v>295</v>
      </c>
      <c r="E35" s="208"/>
      <c r="F35" s="243" t="s">
        <v>301</v>
      </c>
      <c r="G35" s="243" t="s">
        <v>297</v>
      </c>
      <c r="H35" s="218" t="s">
        <v>302</v>
      </c>
      <c r="I35" s="82">
        <v>1</v>
      </c>
      <c r="J35" s="244">
        <v>1317</v>
      </c>
      <c r="K35" s="245">
        <v>473</v>
      </c>
      <c r="L35" s="171">
        <v>179900</v>
      </c>
    </row>
    <row r="36" spans="1:12" s="2" customFormat="1" ht="15" customHeight="1" x14ac:dyDescent="0.35">
      <c r="A36" s="172">
        <v>43998</v>
      </c>
      <c r="B36" s="71" t="s">
        <v>277</v>
      </c>
      <c r="C36" s="72" t="s">
        <v>278</v>
      </c>
      <c r="D36" s="72" t="s">
        <v>183</v>
      </c>
      <c r="E36" s="208">
        <v>14</v>
      </c>
      <c r="F36" s="209">
        <v>4</v>
      </c>
      <c r="G36" s="209">
        <v>32</v>
      </c>
      <c r="H36" s="218" t="s">
        <v>279</v>
      </c>
      <c r="I36" s="84">
        <v>1</v>
      </c>
      <c r="J36" s="214">
        <v>2401</v>
      </c>
      <c r="K36" s="102">
        <v>1033</v>
      </c>
      <c r="L36" s="210">
        <v>247500</v>
      </c>
    </row>
    <row r="37" spans="1:12" s="2" customFormat="1" ht="15" customHeight="1" x14ac:dyDescent="0.35">
      <c r="A37" s="216">
        <v>43999</v>
      </c>
      <c r="B37" s="217" t="s">
        <v>275</v>
      </c>
      <c r="C37" s="218" t="s">
        <v>276</v>
      </c>
      <c r="D37" s="218" t="s">
        <v>187</v>
      </c>
      <c r="E37" s="208" t="s">
        <v>188</v>
      </c>
      <c r="F37" s="243">
        <v>4</v>
      </c>
      <c r="G37" s="243">
        <v>7</v>
      </c>
      <c r="H37" s="218" t="s">
        <v>243</v>
      </c>
      <c r="I37" s="82">
        <v>1</v>
      </c>
      <c r="J37" s="244">
        <v>2078</v>
      </c>
      <c r="K37" s="245">
        <v>648</v>
      </c>
      <c r="L37" s="210">
        <v>185000</v>
      </c>
    </row>
    <row r="38" spans="1:12" s="2" customFormat="1" ht="15" customHeight="1" x14ac:dyDescent="0.35">
      <c r="A38" s="216">
        <v>44000</v>
      </c>
      <c r="B38" s="217" t="s">
        <v>280</v>
      </c>
      <c r="C38" s="218" t="s">
        <v>281</v>
      </c>
      <c r="D38" s="218" t="s">
        <v>94</v>
      </c>
      <c r="E38" s="208">
        <v>1</v>
      </c>
      <c r="F38" s="243">
        <v>26</v>
      </c>
      <c r="G38" s="243">
        <v>3</v>
      </c>
      <c r="H38" s="218" t="s">
        <v>95</v>
      </c>
      <c r="I38" s="82">
        <v>1</v>
      </c>
      <c r="J38" s="244">
        <v>2102</v>
      </c>
      <c r="K38" s="245">
        <v>412</v>
      </c>
      <c r="L38" s="171">
        <v>174570</v>
      </c>
    </row>
    <row r="39" spans="1:12" s="2" customFormat="1" ht="15" customHeight="1" x14ac:dyDescent="0.35">
      <c r="A39" s="216">
        <v>44000</v>
      </c>
      <c r="B39" s="217" t="s">
        <v>282</v>
      </c>
      <c r="C39" s="218" t="s">
        <v>283</v>
      </c>
      <c r="D39" s="218" t="s">
        <v>284</v>
      </c>
      <c r="E39" s="208"/>
      <c r="F39" s="243">
        <v>17</v>
      </c>
      <c r="G39" s="243">
        <v>1</v>
      </c>
      <c r="H39" s="218" t="s">
        <v>285</v>
      </c>
      <c r="I39" s="82">
        <v>1</v>
      </c>
      <c r="J39" s="244">
        <v>1779</v>
      </c>
      <c r="K39" s="245">
        <v>548</v>
      </c>
      <c r="L39" s="171">
        <v>160000</v>
      </c>
    </row>
    <row r="40" spans="1:12" s="2" customFormat="1" ht="15" customHeight="1" x14ac:dyDescent="0.35">
      <c r="A40" s="216">
        <v>44000</v>
      </c>
      <c r="B40" s="217" t="s">
        <v>286</v>
      </c>
      <c r="C40" s="218" t="s">
        <v>287</v>
      </c>
      <c r="D40" s="218" t="s">
        <v>69</v>
      </c>
      <c r="E40" s="208">
        <v>4</v>
      </c>
      <c r="F40" s="243">
        <v>3</v>
      </c>
      <c r="G40" s="243">
        <v>19</v>
      </c>
      <c r="H40" s="218" t="s">
        <v>70</v>
      </c>
      <c r="I40" s="82">
        <v>1</v>
      </c>
      <c r="J40" s="244">
        <v>1262</v>
      </c>
      <c r="K40" s="245">
        <v>398</v>
      </c>
      <c r="L40" s="171">
        <v>109626</v>
      </c>
    </row>
    <row r="41" spans="1:12" s="2" customFormat="1" ht="15" customHeight="1" x14ac:dyDescent="0.35">
      <c r="A41" s="172">
        <v>44001</v>
      </c>
      <c r="B41" s="71" t="s">
        <v>271</v>
      </c>
      <c r="C41" s="72" t="s">
        <v>273</v>
      </c>
      <c r="D41" s="72" t="s">
        <v>187</v>
      </c>
      <c r="E41" s="208" t="s">
        <v>188</v>
      </c>
      <c r="F41" s="209">
        <v>3</v>
      </c>
      <c r="G41" s="209">
        <v>12</v>
      </c>
      <c r="H41" s="218" t="s">
        <v>274</v>
      </c>
      <c r="I41" s="84">
        <v>1</v>
      </c>
      <c r="J41" s="75">
        <v>2893</v>
      </c>
      <c r="K41" s="102">
        <v>1461</v>
      </c>
      <c r="L41" s="171">
        <v>352674</v>
      </c>
    </row>
    <row r="42" spans="1:12" s="2" customFormat="1" ht="15" customHeight="1" x14ac:dyDescent="0.35">
      <c r="A42" s="216">
        <v>44001</v>
      </c>
      <c r="B42" s="217" t="s">
        <v>303</v>
      </c>
      <c r="C42" s="218" t="s">
        <v>304</v>
      </c>
      <c r="D42" s="218" t="s">
        <v>209</v>
      </c>
      <c r="E42" s="208">
        <v>34</v>
      </c>
      <c r="F42" s="243">
        <v>7</v>
      </c>
      <c r="G42" s="243">
        <v>2</v>
      </c>
      <c r="H42" s="218" t="s">
        <v>305</v>
      </c>
      <c r="I42" s="82">
        <v>1</v>
      </c>
      <c r="J42" s="244">
        <v>3351</v>
      </c>
      <c r="K42" s="245">
        <v>1165</v>
      </c>
      <c r="L42" s="171">
        <v>739900</v>
      </c>
    </row>
    <row r="43" spans="1:12" s="2" customFormat="1" ht="15" customHeight="1" x14ac:dyDescent="0.35">
      <c r="A43" s="216">
        <v>44005</v>
      </c>
      <c r="B43" s="217" t="s">
        <v>334</v>
      </c>
      <c r="C43" s="218" t="s">
        <v>335</v>
      </c>
      <c r="D43" s="218" t="s">
        <v>183</v>
      </c>
      <c r="E43" s="208">
        <v>16</v>
      </c>
      <c r="F43" s="243">
        <v>7</v>
      </c>
      <c r="G43" s="243">
        <v>2</v>
      </c>
      <c r="H43" s="218" t="s">
        <v>189</v>
      </c>
      <c r="I43" s="82">
        <v>1</v>
      </c>
      <c r="J43" s="244">
        <v>2153</v>
      </c>
      <c r="K43" s="245">
        <v>623</v>
      </c>
      <c r="L43" s="171">
        <v>183216</v>
      </c>
    </row>
    <row r="44" spans="1:12" s="2" customFormat="1" ht="14.25" customHeight="1" x14ac:dyDescent="0.35">
      <c r="A44" s="216">
        <v>44005</v>
      </c>
      <c r="B44" s="217" t="s">
        <v>351</v>
      </c>
      <c r="C44" s="218" t="s">
        <v>352</v>
      </c>
      <c r="D44" s="218" t="s">
        <v>94</v>
      </c>
      <c r="E44" s="208">
        <v>1</v>
      </c>
      <c r="F44" s="243">
        <v>27</v>
      </c>
      <c r="G44" s="243">
        <v>3</v>
      </c>
      <c r="H44" s="218" t="s">
        <v>353</v>
      </c>
      <c r="I44" s="82">
        <v>1</v>
      </c>
      <c r="J44" s="244">
        <v>1833</v>
      </c>
      <c r="K44" s="245">
        <v>491</v>
      </c>
      <c r="L44" s="171">
        <v>174900</v>
      </c>
    </row>
    <row r="45" spans="1:12" s="2" customFormat="1" ht="14.25" customHeight="1" x14ac:dyDescent="0.35">
      <c r="A45" s="216">
        <v>44006</v>
      </c>
      <c r="B45" s="217" t="s">
        <v>354</v>
      </c>
      <c r="C45" s="218" t="s">
        <v>355</v>
      </c>
      <c r="D45" s="218" t="s">
        <v>356</v>
      </c>
      <c r="E45" s="208"/>
      <c r="F45" s="243"/>
      <c r="G45" s="243"/>
      <c r="H45" s="218" t="s">
        <v>357</v>
      </c>
      <c r="I45" s="82">
        <v>1</v>
      </c>
      <c r="J45" s="244">
        <v>1187</v>
      </c>
      <c r="K45" s="245">
        <v>481</v>
      </c>
      <c r="L45" s="171">
        <v>110088</v>
      </c>
    </row>
    <row r="46" spans="1:12" s="2" customFormat="1" ht="14.25" customHeight="1" x14ac:dyDescent="0.35">
      <c r="A46" s="216">
        <v>44007</v>
      </c>
      <c r="B46" s="217" t="s">
        <v>336</v>
      </c>
      <c r="C46" s="218" t="s">
        <v>337</v>
      </c>
      <c r="D46" s="218" t="s">
        <v>69</v>
      </c>
      <c r="E46" s="208">
        <v>4</v>
      </c>
      <c r="F46" s="243">
        <v>8</v>
      </c>
      <c r="G46" s="243">
        <v>18</v>
      </c>
      <c r="H46" s="218" t="s">
        <v>70</v>
      </c>
      <c r="I46" s="82">
        <v>1</v>
      </c>
      <c r="J46" s="244">
        <v>1443</v>
      </c>
      <c r="K46" s="245">
        <v>413</v>
      </c>
      <c r="L46" s="171">
        <v>122562</v>
      </c>
    </row>
    <row r="47" spans="1:12" s="2" customFormat="1" ht="14.25" customHeight="1" x14ac:dyDescent="0.35">
      <c r="A47" s="216">
        <v>44007</v>
      </c>
      <c r="B47" s="217" t="s">
        <v>338</v>
      </c>
      <c r="C47" s="218" t="s">
        <v>339</v>
      </c>
      <c r="D47" s="218" t="s">
        <v>69</v>
      </c>
      <c r="E47" s="208">
        <v>4</v>
      </c>
      <c r="F47" s="243">
        <v>11</v>
      </c>
      <c r="G47" s="243">
        <v>18</v>
      </c>
      <c r="H47" s="218" t="s">
        <v>70</v>
      </c>
      <c r="I47" s="82">
        <v>1</v>
      </c>
      <c r="J47" s="244">
        <v>1262</v>
      </c>
      <c r="K47" s="245">
        <v>398</v>
      </c>
      <c r="L47" s="171">
        <v>109626</v>
      </c>
    </row>
    <row r="48" spans="1:12" s="2" customFormat="1" ht="14.25" customHeight="1" x14ac:dyDescent="0.35">
      <c r="A48" s="216">
        <v>44007</v>
      </c>
      <c r="B48" s="217" t="s">
        <v>340</v>
      </c>
      <c r="C48" s="218" t="s">
        <v>341</v>
      </c>
      <c r="D48" s="218" t="s">
        <v>69</v>
      </c>
      <c r="E48" s="208">
        <v>4</v>
      </c>
      <c r="F48" s="243">
        <v>29</v>
      </c>
      <c r="G48" s="243">
        <v>18</v>
      </c>
      <c r="H48" s="218" t="s">
        <v>70</v>
      </c>
      <c r="I48" s="82">
        <v>1</v>
      </c>
      <c r="J48" s="244">
        <v>1262</v>
      </c>
      <c r="K48" s="245">
        <v>398</v>
      </c>
      <c r="L48" s="171">
        <v>109626</v>
      </c>
    </row>
    <row r="49" spans="1:12" s="2" customFormat="1" ht="14.25" customHeight="1" x14ac:dyDescent="0.35">
      <c r="A49" s="216">
        <v>44007</v>
      </c>
      <c r="B49" s="217" t="s">
        <v>342</v>
      </c>
      <c r="C49" s="218" t="s">
        <v>343</v>
      </c>
      <c r="D49" s="218" t="s">
        <v>344</v>
      </c>
      <c r="E49" s="208">
        <v>2</v>
      </c>
      <c r="F49" s="243">
        <v>3</v>
      </c>
      <c r="G49" s="243">
        <v>4</v>
      </c>
      <c r="H49" s="218" t="s">
        <v>348</v>
      </c>
      <c r="I49" s="82">
        <v>1</v>
      </c>
      <c r="J49" s="244">
        <v>1510</v>
      </c>
      <c r="K49" s="245">
        <v>512</v>
      </c>
      <c r="L49" s="171">
        <v>133386</v>
      </c>
    </row>
    <row r="50" spans="1:12" s="2" customFormat="1" ht="14.25" customHeight="1" x14ac:dyDescent="0.35">
      <c r="A50" s="216">
        <v>44007</v>
      </c>
      <c r="B50" s="217" t="s">
        <v>345</v>
      </c>
      <c r="C50" s="218" t="s">
        <v>346</v>
      </c>
      <c r="D50" s="258" t="s">
        <v>344</v>
      </c>
      <c r="E50" s="208" t="s">
        <v>347</v>
      </c>
      <c r="F50" s="243">
        <v>3</v>
      </c>
      <c r="G50" s="243">
        <v>8</v>
      </c>
      <c r="H50" s="218" t="s">
        <v>70</v>
      </c>
      <c r="I50" s="82">
        <v>1</v>
      </c>
      <c r="J50" s="244">
        <v>1510</v>
      </c>
      <c r="K50" s="245">
        <v>512</v>
      </c>
      <c r="L50" s="171">
        <v>133386</v>
      </c>
    </row>
    <row r="51" spans="1:12" s="2" customFormat="1" ht="14.25" customHeight="1" x14ac:dyDescent="0.35">
      <c r="A51" s="216">
        <v>44007</v>
      </c>
      <c r="B51" s="217" t="s">
        <v>349</v>
      </c>
      <c r="C51" s="218" t="s">
        <v>350</v>
      </c>
      <c r="D51" s="218" t="s">
        <v>69</v>
      </c>
      <c r="E51" s="208">
        <v>4</v>
      </c>
      <c r="F51" s="243">
        <v>19</v>
      </c>
      <c r="G51" s="243">
        <v>2</v>
      </c>
      <c r="H51" s="218" t="s">
        <v>70</v>
      </c>
      <c r="I51" s="82">
        <v>1</v>
      </c>
      <c r="J51" s="244">
        <v>1262</v>
      </c>
      <c r="K51" s="245">
        <v>398</v>
      </c>
      <c r="L51" s="171">
        <v>109626</v>
      </c>
    </row>
    <row r="52" spans="1:12" s="2" customFormat="1" ht="14.25" customHeight="1" x14ac:dyDescent="0.35">
      <c r="A52" s="216">
        <v>44008</v>
      </c>
      <c r="B52" s="217" t="s">
        <v>783</v>
      </c>
      <c r="C52" s="218" t="s">
        <v>784</v>
      </c>
      <c r="D52" s="218" t="s">
        <v>785</v>
      </c>
      <c r="E52" s="208"/>
      <c r="F52" s="243">
        <v>5</v>
      </c>
      <c r="G52" s="243"/>
      <c r="H52" s="218" t="s">
        <v>786</v>
      </c>
      <c r="I52" s="82">
        <v>1</v>
      </c>
      <c r="J52" s="244">
        <v>1195</v>
      </c>
      <c r="K52" s="245">
        <v>493</v>
      </c>
      <c r="L52" s="171">
        <v>80000</v>
      </c>
    </row>
    <row r="53" spans="1:12" s="2" customFormat="1" ht="14.25" customHeight="1" x14ac:dyDescent="0.35">
      <c r="A53" s="216">
        <v>44011</v>
      </c>
      <c r="B53" s="217" t="s">
        <v>787</v>
      </c>
      <c r="C53" s="218" t="s">
        <v>788</v>
      </c>
      <c r="D53" s="218" t="s">
        <v>789</v>
      </c>
      <c r="E53" s="208"/>
      <c r="F53" s="243">
        <v>20</v>
      </c>
      <c r="G53" s="243">
        <v>1</v>
      </c>
      <c r="H53" s="218" t="s">
        <v>285</v>
      </c>
      <c r="I53" s="82">
        <v>1</v>
      </c>
      <c r="J53" s="244">
        <v>1629</v>
      </c>
      <c r="K53" s="245">
        <v>456</v>
      </c>
      <c r="L53" s="171">
        <v>150000</v>
      </c>
    </row>
    <row r="54" spans="1:12" s="2" customFormat="1" ht="14.25" customHeight="1" x14ac:dyDescent="0.35">
      <c r="A54" s="216">
        <v>44011</v>
      </c>
      <c r="B54" s="217" t="s">
        <v>790</v>
      </c>
      <c r="C54" s="218" t="s">
        <v>791</v>
      </c>
      <c r="D54" s="218" t="s">
        <v>78</v>
      </c>
      <c r="E54" s="208"/>
      <c r="F54" s="243">
        <v>18</v>
      </c>
      <c r="G54" s="243">
        <v>1</v>
      </c>
      <c r="H54" s="218" t="s">
        <v>75</v>
      </c>
      <c r="I54" s="82">
        <v>1</v>
      </c>
      <c r="J54" s="244">
        <v>1800</v>
      </c>
      <c r="K54" s="245">
        <v>554</v>
      </c>
      <c r="L54" s="171">
        <v>190674</v>
      </c>
    </row>
    <row r="55" spans="1:12" s="2" customFormat="1" ht="14.25" customHeight="1" x14ac:dyDescent="0.35">
      <c r="A55" s="216">
        <v>44011</v>
      </c>
      <c r="B55" s="217" t="s">
        <v>792</v>
      </c>
      <c r="C55" s="218" t="s">
        <v>793</v>
      </c>
      <c r="D55" s="218" t="s">
        <v>69</v>
      </c>
      <c r="E55" s="208">
        <v>4</v>
      </c>
      <c r="F55" s="243">
        <v>26</v>
      </c>
      <c r="G55" s="243">
        <v>18</v>
      </c>
      <c r="H55" s="218" t="s">
        <v>70</v>
      </c>
      <c r="I55" s="82">
        <v>1</v>
      </c>
      <c r="J55" s="244">
        <v>2587</v>
      </c>
      <c r="K55" s="245">
        <v>434</v>
      </c>
      <c r="L55" s="171">
        <v>199320</v>
      </c>
    </row>
    <row r="56" spans="1:12" s="2" customFormat="1" ht="15" customHeight="1" x14ac:dyDescent="0.35">
      <c r="A56" s="216">
        <v>44011</v>
      </c>
      <c r="B56" s="217" t="s">
        <v>794</v>
      </c>
      <c r="C56" s="218" t="s">
        <v>795</v>
      </c>
      <c r="D56" s="218" t="s">
        <v>796</v>
      </c>
      <c r="E56" s="208"/>
      <c r="F56" s="243">
        <v>22</v>
      </c>
      <c r="G56" s="243">
        <v>2</v>
      </c>
      <c r="H56" s="218" t="s">
        <v>797</v>
      </c>
      <c r="I56" s="82">
        <v>1</v>
      </c>
      <c r="J56" s="244">
        <v>1187</v>
      </c>
      <c r="K56" s="245">
        <v>481</v>
      </c>
      <c r="L56" s="171">
        <v>85000</v>
      </c>
    </row>
    <row r="57" spans="1:12" s="2" customFormat="1" ht="15" customHeight="1" x14ac:dyDescent="0.35">
      <c r="A57" s="216">
        <v>44011</v>
      </c>
      <c r="B57" s="217" t="s">
        <v>798</v>
      </c>
      <c r="C57" s="218" t="s">
        <v>799</v>
      </c>
      <c r="D57" s="218" t="s">
        <v>800</v>
      </c>
      <c r="E57" s="208"/>
      <c r="F57" s="243" t="s">
        <v>801</v>
      </c>
      <c r="G57" s="243">
        <v>1</v>
      </c>
      <c r="H57" s="218" t="s">
        <v>802</v>
      </c>
      <c r="I57" s="82">
        <v>1</v>
      </c>
      <c r="J57" s="244">
        <v>1289</v>
      </c>
      <c r="K57" s="245">
        <v>140</v>
      </c>
      <c r="L57" s="171">
        <v>136000</v>
      </c>
    </row>
    <row r="58" spans="1:12" s="2" customFormat="1" ht="15" customHeight="1" x14ac:dyDescent="0.35">
      <c r="A58" s="216">
        <v>44012</v>
      </c>
      <c r="B58" s="217" t="s">
        <v>781</v>
      </c>
      <c r="C58" s="218" t="s">
        <v>782</v>
      </c>
      <c r="D58" s="218" t="s">
        <v>183</v>
      </c>
      <c r="E58" s="208">
        <v>16</v>
      </c>
      <c r="F58" s="243">
        <v>9</v>
      </c>
      <c r="G58" s="243">
        <v>6</v>
      </c>
      <c r="H58" s="218" t="s">
        <v>274</v>
      </c>
      <c r="I58" s="82">
        <v>1</v>
      </c>
      <c r="J58" s="244">
        <v>2350</v>
      </c>
      <c r="K58" s="245">
        <v>778</v>
      </c>
      <c r="L58" s="171">
        <v>253368</v>
      </c>
    </row>
    <row r="59" spans="1:12" s="2" customFormat="1" ht="15" customHeight="1" x14ac:dyDescent="0.4">
      <c r="A59" s="173"/>
      <c r="B59" s="41"/>
      <c r="C59" s="42"/>
      <c r="D59" s="43"/>
      <c r="E59" s="42"/>
      <c r="F59" s="44"/>
      <c r="G59" s="45"/>
      <c r="H59" s="32" t="s">
        <v>13</v>
      </c>
      <c r="I59" s="69">
        <f>SUM(I3:I58)</f>
        <v>56</v>
      </c>
      <c r="J59" s="22">
        <f>SUM(J3:J58)</f>
        <v>100473</v>
      </c>
      <c r="K59" s="103">
        <f>SUM(K3:K58)</f>
        <v>32609</v>
      </c>
      <c r="L59" s="174">
        <f>SUM(L3:L58)</f>
        <v>10306148</v>
      </c>
    </row>
    <row r="60" spans="1:12" s="2" customFormat="1" ht="15" customHeight="1" x14ac:dyDescent="0.4">
      <c r="A60" s="325" t="s">
        <v>45</v>
      </c>
      <c r="B60" s="326"/>
      <c r="C60" s="326"/>
      <c r="D60" s="35"/>
      <c r="E60" s="36"/>
      <c r="F60" s="36"/>
      <c r="G60" s="36"/>
      <c r="H60" s="37"/>
      <c r="I60" s="38"/>
      <c r="J60" s="39"/>
      <c r="K60" s="100"/>
      <c r="L60" s="251"/>
    </row>
    <row r="61" spans="1:12" s="2" customFormat="1" ht="15" customHeight="1" x14ac:dyDescent="0.4">
      <c r="A61" s="168" t="s">
        <v>0</v>
      </c>
      <c r="B61" s="65" t="s">
        <v>17</v>
      </c>
      <c r="C61" s="101" t="s">
        <v>2</v>
      </c>
      <c r="D61" s="101" t="s">
        <v>3</v>
      </c>
      <c r="E61" s="66" t="s">
        <v>20</v>
      </c>
      <c r="F61" s="66" t="s">
        <v>18</v>
      </c>
      <c r="G61" s="66" t="s">
        <v>5</v>
      </c>
      <c r="H61" s="101" t="s">
        <v>19</v>
      </c>
      <c r="I61" s="131" t="s">
        <v>40</v>
      </c>
      <c r="J61" s="125" t="s">
        <v>29</v>
      </c>
      <c r="K61" s="126" t="s">
        <v>30</v>
      </c>
      <c r="L61" s="169" t="s">
        <v>6</v>
      </c>
    </row>
    <row r="62" spans="1:12" s="2" customFormat="1" ht="15" customHeight="1" x14ac:dyDescent="0.35">
      <c r="A62" s="172"/>
      <c r="B62" s="71"/>
      <c r="C62" s="72"/>
      <c r="D62" s="72"/>
      <c r="E62" s="73"/>
      <c r="F62" s="213"/>
      <c r="G62" s="72"/>
      <c r="H62" s="72"/>
      <c r="I62" s="84"/>
      <c r="J62" s="75"/>
      <c r="K62" s="102"/>
      <c r="L62" s="210"/>
    </row>
    <row r="63" spans="1:12" s="2" customFormat="1" ht="15" customHeight="1" x14ac:dyDescent="0.35">
      <c r="A63" s="172"/>
      <c r="B63" s="71"/>
      <c r="C63" s="72"/>
      <c r="D63" s="72"/>
      <c r="E63" s="73"/>
      <c r="F63" s="213"/>
      <c r="G63" s="72"/>
      <c r="H63" s="72"/>
      <c r="I63" s="84"/>
      <c r="J63" s="75"/>
      <c r="K63" s="102"/>
      <c r="L63" s="210"/>
    </row>
    <row r="64" spans="1:12" s="2" customFormat="1" ht="15" customHeight="1" x14ac:dyDescent="0.4">
      <c r="A64" s="173"/>
      <c r="B64" s="41"/>
      <c r="C64" s="42"/>
      <c r="D64" s="43"/>
      <c r="E64" s="42"/>
      <c r="F64" s="44"/>
      <c r="G64" s="45"/>
      <c r="H64" s="32" t="s">
        <v>13</v>
      </c>
      <c r="I64" s="69">
        <f>SUM(I62:I63)</f>
        <v>0</v>
      </c>
      <c r="J64" s="33">
        <f>SUM(J62:J63)</f>
        <v>0</v>
      </c>
      <c r="K64" s="103">
        <f>SUM(K62:K63)</f>
        <v>0</v>
      </c>
      <c r="L64" s="174">
        <f>SUM(L62:L63)</f>
        <v>0</v>
      </c>
    </row>
    <row r="65" spans="1:21" s="2" customFormat="1" ht="15" customHeight="1" x14ac:dyDescent="0.4">
      <c r="A65" s="223"/>
      <c r="B65" s="224"/>
      <c r="C65" s="225"/>
      <c r="D65" s="226"/>
      <c r="E65" s="225"/>
      <c r="F65" s="227"/>
      <c r="G65" s="225"/>
      <c r="H65" s="228" t="s">
        <v>47</v>
      </c>
      <c r="I65" s="229">
        <f>SUM(I59,I64)</f>
        <v>56</v>
      </c>
      <c r="J65" s="230">
        <f>SUM(J59,J64)</f>
        <v>100473</v>
      </c>
      <c r="K65" s="231">
        <f>SUM(K59,K64)</f>
        <v>32609</v>
      </c>
      <c r="L65" s="232">
        <f>SUM(L59,L64)</f>
        <v>10306148</v>
      </c>
    </row>
    <row r="66" spans="1:21" s="2" customFormat="1" ht="15" customHeight="1" x14ac:dyDescent="0.4">
      <c r="A66" s="322" t="s">
        <v>33</v>
      </c>
      <c r="B66" s="323"/>
      <c r="C66" s="323"/>
      <c r="D66" s="35"/>
      <c r="E66" s="36"/>
      <c r="F66" s="36"/>
      <c r="G66" s="36"/>
      <c r="H66" s="37"/>
      <c r="I66" s="38"/>
      <c r="J66" s="35"/>
      <c r="K66" s="100"/>
      <c r="L66" s="175"/>
    </row>
    <row r="67" spans="1:21" s="2" customFormat="1" ht="15" customHeight="1" x14ac:dyDescent="0.4">
      <c r="A67" s="176" t="s">
        <v>0</v>
      </c>
      <c r="B67" s="67" t="s">
        <v>1</v>
      </c>
      <c r="C67" s="104" t="s">
        <v>2</v>
      </c>
      <c r="D67" s="104" t="s">
        <v>3</v>
      </c>
      <c r="E67" s="68" t="s">
        <v>20</v>
      </c>
      <c r="F67" s="68" t="s">
        <v>4</v>
      </c>
      <c r="G67" s="68" t="s">
        <v>5</v>
      </c>
      <c r="H67" s="104" t="s">
        <v>19</v>
      </c>
      <c r="I67" s="132" t="s">
        <v>40</v>
      </c>
      <c r="J67" s="127" t="s">
        <v>29</v>
      </c>
      <c r="K67" s="104" t="s">
        <v>30</v>
      </c>
      <c r="L67" s="177" t="s">
        <v>6</v>
      </c>
    </row>
    <row r="68" spans="1:21" s="2" customFormat="1" ht="15" customHeight="1" x14ac:dyDescent="0.35">
      <c r="A68" s="172"/>
      <c r="B68" s="71"/>
      <c r="C68" s="72"/>
      <c r="D68" s="73"/>
      <c r="E68" s="121"/>
      <c r="F68" s="121"/>
      <c r="G68" s="121"/>
      <c r="H68" s="73"/>
      <c r="I68" s="196"/>
      <c r="J68" s="198"/>
      <c r="K68" s="196"/>
      <c r="L68" s="197"/>
    </row>
    <row r="69" spans="1:21" s="2" customFormat="1" ht="15" customHeight="1" x14ac:dyDescent="0.35">
      <c r="A69" s="172"/>
      <c r="B69" s="71"/>
      <c r="C69" s="72"/>
      <c r="D69" s="73"/>
      <c r="E69" s="121"/>
      <c r="F69" s="121"/>
      <c r="G69" s="121"/>
      <c r="H69" s="73"/>
      <c r="I69" s="196"/>
      <c r="J69" s="198"/>
      <c r="K69" s="196"/>
      <c r="L69" s="197"/>
    </row>
    <row r="70" spans="1:21" s="2" customFormat="1" ht="15" customHeight="1" x14ac:dyDescent="0.4">
      <c r="A70" s="178"/>
      <c r="B70" s="108"/>
      <c r="C70" s="109"/>
      <c r="D70" s="110"/>
      <c r="E70" s="111"/>
      <c r="F70" s="111"/>
      <c r="G70" s="112"/>
      <c r="H70" s="34" t="s">
        <v>13</v>
      </c>
      <c r="I70" s="70">
        <f>SUM(I68:I69)</f>
        <v>0</v>
      </c>
      <c r="J70" s="199">
        <f>SUM(J68:J69)</f>
        <v>0</v>
      </c>
      <c r="K70" s="113">
        <f>SUM(K68:K69)</f>
        <v>0</v>
      </c>
      <c r="L70" s="179">
        <f>SUM(L68:L69)</f>
        <v>0</v>
      </c>
    </row>
    <row r="71" spans="1:21" s="2" customFormat="1" ht="15" customHeight="1" x14ac:dyDescent="0.4">
      <c r="A71" s="322" t="s">
        <v>34</v>
      </c>
      <c r="B71" s="324"/>
      <c r="C71" s="324"/>
      <c r="D71" s="35"/>
      <c r="E71" s="36"/>
      <c r="F71" s="36"/>
      <c r="G71" s="36"/>
      <c r="H71" s="37"/>
      <c r="I71" s="38"/>
      <c r="J71" s="35"/>
      <c r="K71" s="100"/>
      <c r="L71" s="175"/>
      <c r="M71" s="1"/>
      <c r="N71" s="1"/>
      <c r="O71" s="1"/>
      <c r="P71" s="1"/>
      <c r="Q71" s="1"/>
      <c r="R71" s="1"/>
      <c r="S71" s="1"/>
      <c r="T71" s="1"/>
      <c r="U71" s="1"/>
    </row>
    <row r="72" spans="1:21" s="2" customFormat="1" ht="15" customHeight="1" x14ac:dyDescent="0.4">
      <c r="A72" s="176" t="s">
        <v>0</v>
      </c>
      <c r="B72" s="67" t="s">
        <v>1</v>
      </c>
      <c r="C72" s="104" t="s">
        <v>2</v>
      </c>
      <c r="D72" s="104" t="s">
        <v>3</v>
      </c>
      <c r="E72" s="68" t="s">
        <v>20</v>
      </c>
      <c r="F72" s="68" t="s">
        <v>4</v>
      </c>
      <c r="G72" s="68" t="s">
        <v>5</v>
      </c>
      <c r="H72" s="104" t="s">
        <v>19</v>
      </c>
      <c r="I72" s="132" t="s">
        <v>40</v>
      </c>
      <c r="J72" s="104" t="s">
        <v>29</v>
      </c>
      <c r="K72" s="128" t="s">
        <v>30</v>
      </c>
      <c r="L72" s="177" t="s">
        <v>6</v>
      </c>
    </row>
    <row r="73" spans="1:21" s="2" customFormat="1" ht="15" customHeight="1" x14ac:dyDescent="0.35">
      <c r="A73" s="170"/>
      <c r="B73" s="79"/>
      <c r="C73" s="73"/>
      <c r="D73" s="73"/>
      <c r="E73" s="73"/>
      <c r="F73" s="73"/>
      <c r="G73" s="73"/>
      <c r="H73" s="73"/>
      <c r="I73" s="74"/>
      <c r="J73" s="81"/>
      <c r="K73" s="105"/>
      <c r="L73" s="210"/>
    </row>
    <row r="74" spans="1:21" s="2" customFormat="1" ht="15" customHeight="1" x14ac:dyDescent="0.35">
      <c r="A74" s="170"/>
      <c r="B74" s="79"/>
      <c r="C74" s="73"/>
      <c r="D74" s="73"/>
      <c r="E74" s="73"/>
      <c r="F74" s="73"/>
      <c r="G74" s="73"/>
      <c r="H74" s="73"/>
      <c r="I74" s="74"/>
      <c r="J74" s="81"/>
      <c r="K74" s="105"/>
      <c r="L74" s="210"/>
    </row>
    <row r="75" spans="1:21" s="2" customFormat="1" ht="15" customHeight="1" x14ac:dyDescent="0.4">
      <c r="A75" s="180"/>
      <c r="B75" s="86"/>
      <c r="C75" s="47"/>
      <c r="D75" s="48"/>
      <c r="E75" s="47"/>
      <c r="F75" s="47"/>
      <c r="G75" s="47"/>
      <c r="H75" s="21" t="s">
        <v>13</v>
      </c>
      <c r="I75" s="87">
        <f>SUM(I73:I74)</f>
        <v>0</v>
      </c>
      <c r="J75" s="22">
        <f>SUM(J73:J74)</f>
        <v>0</v>
      </c>
      <c r="K75" s="106">
        <f>SUM(K73:K74)</f>
        <v>0</v>
      </c>
      <c r="L75" s="174">
        <f>SUM(L73:L74)</f>
        <v>0</v>
      </c>
    </row>
    <row r="76" spans="1:21" s="2" customFormat="1" ht="15" customHeight="1" x14ac:dyDescent="0.4">
      <c r="A76" s="322" t="s">
        <v>35</v>
      </c>
      <c r="B76" s="324"/>
      <c r="C76" s="324"/>
      <c r="D76" s="35"/>
      <c r="E76" s="36"/>
      <c r="F76" s="36"/>
      <c r="G76" s="36"/>
      <c r="H76" s="37"/>
      <c r="I76" s="38"/>
      <c r="J76" s="35"/>
      <c r="K76" s="100"/>
      <c r="L76" s="175"/>
    </row>
    <row r="77" spans="1:21" s="2" customFormat="1" ht="15" customHeight="1" x14ac:dyDescent="0.4">
      <c r="A77" s="176" t="s">
        <v>0</v>
      </c>
      <c r="B77" s="67" t="s">
        <v>1</v>
      </c>
      <c r="C77" s="104" t="s">
        <v>2</v>
      </c>
      <c r="D77" s="104" t="s">
        <v>3</v>
      </c>
      <c r="E77" s="68" t="s">
        <v>20</v>
      </c>
      <c r="F77" s="68" t="s">
        <v>4</v>
      </c>
      <c r="G77" s="68" t="s">
        <v>5</v>
      </c>
      <c r="H77" s="104" t="s">
        <v>19</v>
      </c>
      <c r="I77" s="132" t="s">
        <v>40</v>
      </c>
      <c r="J77" s="104" t="s">
        <v>29</v>
      </c>
      <c r="K77" s="128" t="s">
        <v>30</v>
      </c>
      <c r="L77" s="177" t="s">
        <v>6</v>
      </c>
    </row>
    <row r="78" spans="1:21" s="2" customFormat="1" ht="15" customHeight="1" x14ac:dyDescent="0.35">
      <c r="A78" s="170"/>
      <c r="B78" s="79"/>
      <c r="C78" s="73"/>
      <c r="D78" s="73"/>
      <c r="E78" s="73"/>
      <c r="F78" s="73"/>
      <c r="G78" s="73"/>
      <c r="H78" s="73"/>
      <c r="I78" s="74"/>
      <c r="J78" s="81"/>
      <c r="K78" s="105"/>
      <c r="L78" s="210"/>
    </row>
    <row r="79" spans="1:21" s="2" customFormat="1" ht="15" customHeight="1" x14ac:dyDescent="0.35">
      <c r="A79" s="170"/>
      <c r="B79" s="79"/>
      <c r="C79" s="73"/>
      <c r="D79" s="73"/>
      <c r="E79" s="73"/>
      <c r="F79" s="73"/>
      <c r="G79" s="73"/>
      <c r="H79" s="73"/>
      <c r="I79" s="74"/>
      <c r="J79" s="81"/>
      <c r="K79" s="105"/>
      <c r="L79" s="210"/>
    </row>
    <row r="80" spans="1:21" s="2" customFormat="1" ht="15" customHeight="1" x14ac:dyDescent="0.4">
      <c r="A80" s="180"/>
      <c r="B80" s="86"/>
      <c r="C80" s="47"/>
      <c r="D80" s="48"/>
      <c r="E80" s="47"/>
      <c r="F80" s="47"/>
      <c r="G80" s="47"/>
      <c r="H80" s="21" t="s">
        <v>13</v>
      </c>
      <c r="I80" s="87">
        <f>SUM(I78:I79)</f>
        <v>0</v>
      </c>
      <c r="J80" s="22">
        <f>SUM(J78:J79)</f>
        <v>0</v>
      </c>
      <c r="K80" s="106">
        <f>SUM(K78:K79)</f>
        <v>0</v>
      </c>
      <c r="L80" s="174">
        <f>SUM(L78:L79)</f>
        <v>0</v>
      </c>
    </row>
    <row r="81" spans="1:12" s="2" customFormat="1" ht="15" customHeight="1" x14ac:dyDescent="0.4">
      <c r="A81" s="322" t="s">
        <v>23</v>
      </c>
      <c r="B81" s="323"/>
      <c r="C81" s="323"/>
      <c r="D81" s="40"/>
      <c r="E81" s="36"/>
      <c r="F81" s="36"/>
      <c r="G81" s="36"/>
      <c r="H81" s="37"/>
      <c r="I81" s="38"/>
      <c r="J81" s="35"/>
      <c r="K81" s="100"/>
      <c r="L81" s="175"/>
    </row>
    <row r="82" spans="1:12" s="2" customFormat="1" ht="15" customHeight="1" x14ac:dyDescent="0.4">
      <c r="A82" s="176" t="s">
        <v>0</v>
      </c>
      <c r="B82" s="67" t="s">
        <v>1</v>
      </c>
      <c r="C82" s="104" t="s">
        <v>2</v>
      </c>
      <c r="D82" s="104" t="s">
        <v>3</v>
      </c>
      <c r="E82" s="68" t="s">
        <v>20</v>
      </c>
      <c r="F82" s="68" t="s">
        <v>4</v>
      </c>
      <c r="G82" s="68" t="s">
        <v>5</v>
      </c>
      <c r="H82" s="104" t="s">
        <v>19</v>
      </c>
      <c r="I82" s="132" t="s">
        <v>40</v>
      </c>
      <c r="J82" s="104" t="s">
        <v>29</v>
      </c>
      <c r="K82" s="129" t="s">
        <v>30</v>
      </c>
      <c r="L82" s="181" t="s">
        <v>6</v>
      </c>
    </row>
    <row r="83" spans="1:12" s="2" customFormat="1" ht="14.25" customHeight="1" x14ac:dyDescent="0.35">
      <c r="A83" s="172">
        <v>43981</v>
      </c>
      <c r="B83" s="71" t="s">
        <v>825</v>
      </c>
      <c r="C83" s="72" t="s">
        <v>826</v>
      </c>
      <c r="D83" s="72" t="s">
        <v>827</v>
      </c>
      <c r="E83" s="208"/>
      <c r="F83" s="209"/>
      <c r="G83" s="209"/>
      <c r="H83" s="218" t="s">
        <v>828</v>
      </c>
      <c r="I83" s="84">
        <v>1</v>
      </c>
      <c r="J83" s="214">
        <v>1250</v>
      </c>
      <c r="K83" s="102">
        <v>750</v>
      </c>
      <c r="L83" s="210">
        <v>10500</v>
      </c>
    </row>
    <row r="84" spans="1:12" s="2" customFormat="1" ht="15" customHeight="1" x14ac:dyDescent="0.35">
      <c r="A84" s="172">
        <v>43983</v>
      </c>
      <c r="B84" s="71" t="s">
        <v>116</v>
      </c>
      <c r="C84" s="72" t="s">
        <v>117</v>
      </c>
      <c r="D84" s="72" t="s">
        <v>118</v>
      </c>
      <c r="E84" s="208"/>
      <c r="F84" s="209"/>
      <c r="G84" s="209"/>
      <c r="H84" s="218" t="s">
        <v>119</v>
      </c>
      <c r="I84" s="84">
        <v>1</v>
      </c>
      <c r="J84" s="214">
        <v>0</v>
      </c>
      <c r="K84" s="102">
        <v>0</v>
      </c>
      <c r="L84" s="171">
        <v>5000</v>
      </c>
    </row>
    <row r="85" spans="1:12" s="2" customFormat="1" ht="15" customHeight="1" x14ac:dyDescent="0.35">
      <c r="A85" s="172">
        <v>43984</v>
      </c>
      <c r="B85" s="71" t="s">
        <v>88</v>
      </c>
      <c r="C85" s="72" t="s">
        <v>89</v>
      </c>
      <c r="D85" s="72" t="s">
        <v>90</v>
      </c>
      <c r="E85" s="208"/>
      <c r="F85" s="209"/>
      <c r="G85" s="209"/>
      <c r="H85" s="218" t="s">
        <v>91</v>
      </c>
      <c r="I85" s="84">
        <v>1</v>
      </c>
      <c r="J85" s="75">
        <v>0</v>
      </c>
      <c r="K85" s="102">
        <v>0</v>
      </c>
      <c r="L85" s="171">
        <v>6000</v>
      </c>
    </row>
    <row r="86" spans="1:12" s="2" customFormat="1" ht="15" customHeight="1" x14ac:dyDescent="0.35">
      <c r="A86" s="170">
        <v>43984</v>
      </c>
      <c r="B86" s="79" t="s">
        <v>123</v>
      </c>
      <c r="C86" s="73" t="s">
        <v>124</v>
      </c>
      <c r="D86" s="73" t="s">
        <v>125</v>
      </c>
      <c r="E86" s="73"/>
      <c r="F86" s="208"/>
      <c r="G86" s="73"/>
      <c r="H86" s="73" t="s">
        <v>126</v>
      </c>
      <c r="I86" s="82">
        <v>1</v>
      </c>
      <c r="J86" s="246">
        <v>1056</v>
      </c>
      <c r="K86" s="120">
        <v>0</v>
      </c>
      <c r="L86" s="171">
        <v>2000</v>
      </c>
    </row>
    <row r="87" spans="1:12" s="2" customFormat="1" ht="15" customHeight="1" x14ac:dyDescent="0.35">
      <c r="A87" s="170">
        <v>43984</v>
      </c>
      <c r="B87" s="79" t="s">
        <v>127</v>
      </c>
      <c r="C87" s="73" t="s">
        <v>128</v>
      </c>
      <c r="D87" s="73" t="s">
        <v>129</v>
      </c>
      <c r="E87" s="73"/>
      <c r="F87" s="208"/>
      <c r="G87" s="73"/>
      <c r="H87" s="73" t="s">
        <v>126</v>
      </c>
      <c r="I87" s="82">
        <v>1</v>
      </c>
      <c r="J87" s="246">
        <v>0</v>
      </c>
      <c r="K87" s="120">
        <v>0</v>
      </c>
      <c r="L87" s="171">
        <v>2800</v>
      </c>
    </row>
    <row r="88" spans="1:12" s="2" customFormat="1" ht="15" customHeight="1" x14ac:dyDescent="0.35">
      <c r="A88" s="170">
        <v>43984</v>
      </c>
      <c r="B88" s="79" t="s">
        <v>130</v>
      </c>
      <c r="C88" s="73" t="s">
        <v>131</v>
      </c>
      <c r="D88" s="73"/>
      <c r="E88" s="73"/>
      <c r="F88" s="208"/>
      <c r="G88" s="73"/>
      <c r="H88" s="73" t="s">
        <v>132</v>
      </c>
      <c r="I88" s="82">
        <v>1</v>
      </c>
      <c r="J88" s="246">
        <v>0</v>
      </c>
      <c r="K88" s="120">
        <v>0</v>
      </c>
      <c r="L88" s="171">
        <v>1500</v>
      </c>
    </row>
    <row r="89" spans="1:12" s="2" customFormat="1" ht="15" customHeight="1" x14ac:dyDescent="0.35">
      <c r="A89" s="172">
        <v>43984</v>
      </c>
      <c r="B89" s="71" t="s">
        <v>139</v>
      </c>
      <c r="C89" s="72" t="s">
        <v>140</v>
      </c>
      <c r="D89" s="72" t="s">
        <v>141</v>
      </c>
      <c r="E89" s="208"/>
      <c r="F89" s="209"/>
      <c r="G89" s="209"/>
      <c r="H89" s="218" t="s">
        <v>142</v>
      </c>
      <c r="I89" s="84">
        <v>1</v>
      </c>
      <c r="J89" s="75">
        <v>2200</v>
      </c>
      <c r="K89" s="102">
        <v>100</v>
      </c>
      <c r="L89" s="171">
        <v>6000</v>
      </c>
    </row>
    <row r="90" spans="1:12" s="2" customFormat="1" ht="15" customHeight="1" x14ac:dyDescent="0.35">
      <c r="A90" s="172">
        <v>43985</v>
      </c>
      <c r="B90" s="71" t="s">
        <v>160</v>
      </c>
      <c r="C90" s="72" t="s">
        <v>161</v>
      </c>
      <c r="D90" s="72" t="s">
        <v>162</v>
      </c>
      <c r="E90" s="208"/>
      <c r="F90" s="209"/>
      <c r="G90" s="209"/>
      <c r="H90" s="218" t="s">
        <v>163</v>
      </c>
      <c r="I90" s="84">
        <v>1</v>
      </c>
      <c r="J90" s="214">
        <v>0</v>
      </c>
      <c r="K90" s="102">
        <v>0</v>
      </c>
      <c r="L90" s="171">
        <v>12000</v>
      </c>
    </row>
    <row r="91" spans="1:12" s="2" customFormat="1" ht="15" customHeight="1" x14ac:dyDescent="0.35">
      <c r="A91" s="170">
        <v>43985</v>
      </c>
      <c r="B91" s="79" t="s">
        <v>164</v>
      </c>
      <c r="C91" s="73" t="s">
        <v>165</v>
      </c>
      <c r="D91" s="73" t="s">
        <v>166</v>
      </c>
      <c r="E91" s="73"/>
      <c r="F91" s="208"/>
      <c r="G91" s="73"/>
      <c r="H91" s="73" t="s">
        <v>167</v>
      </c>
      <c r="I91" s="82">
        <v>1</v>
      </c>
      <c r="J91" s="246">
        <v>0</v>
      </c>
      <c r="K91" s="120">
        <v>0</v>
      </c>
      <c r="L91" s="171">
        <v>4000</v>
      </c>
    </row>
    <row r="92" spans="1:12" s="2" customFormat="1" ht="15" customHeight="1" x14ac:dyDescent="0.35">
      <c r="A92" s="170">
        <v>43986</v>
      </c>
      <c r="B92" s="79" t="s">
        <v>451</v>
      </c>
      <c r="C92" s="73" t="s">
        <v>452</v>
      </c>
      <c r="D92" s="73" t="s">
        <v>453</v>
      </c>
      <c r="E92" s="73"/>
      <c r="F92" s="208"/>
      <c r="G92" s="73"/>
      <c r="H92" s="254" t="s">
        <v>454</v>
      </c>
      <c r="I92" s="82">
        <v>1</v>
      </c>
      <c r="J92" s="246">
        <v>0</v>
      </c>
      <c r="K92" s="120">
        <v>0</v>
      </c>
      <c r="L92" s="171">
        <v>600</v>
      </c>
    </row>
    <row r="93" spans="1:12" s="2" customFormat="1" ht="15" customHeight="1" x14ac:dyDescent="0.35">
      <c r="A93" s="172">
        <v>43986</v>
      </c>
      <c r="B93" s="71" t="s">
        <v>579</v>
      </c>
      <c r="C93" s="72" t="s">
        <v>580</v>
      </c>
      <c r="D93" s="72" t="s">
        <v>239</v>
      </c>
      <c r="E93" s="208"/>
      <c r="F93" s="209"/>
      <c r="G93" s="209"/>
      <c r="H93" s="218" t="s">
        <v>240</v>
      </c>
      <c r="I93" s="84">
        <v>1</v>
      </c>
      <c r="J93" s="214">
        <v>0</v>
      </c>
      <c r="K93" s="102">
        <v>0</v>
      </c>
      <c r="L93" s="210">
        <v>6200</v>
      </c>
    </row>
    <row r="94" spans="1:12" s="2" customFormat="1" ht="15" customHeight="1" x14ac:dyDescent="0.35">
      <c r="A94" s="172">
        <v>43986</v>
      </c>
      <c r="B94" s="71" t="s">
        <v>581</v>
      </c>
      <c r="C94" s="72" t="s">
        <v>582</v>
      </c>
      <c r="D94" s="72" t="s">
        <v>507</v>
      </c>
      <c r="E94" s="208"/>
      <c r="F94" s="209"/>
      <c r="G94" s="209"/>
      <c r="H94" s="218" t="s">
        <v>583</v>
      </c>
      <c r="I94" s="84">
        <v>1</v>
      </c>
      <c r="J94" s="214">
        <v>0</v>
      </c>
      <c r="K94" s="102">
        <v>0</v>
      </c>
      <c r="L94" s="210">
        <v>7589</v>
      </c>
    </row>
    <row r="95" spans="1:12" s="2" customFormat="1" ht="15" customHeight="1" x14ac:dyDescent="0.35">
      <c r="A95" s="170">
        <v>43987</v>
      </c>
      <c r="B95" s="79" t="s">
        <v>455</v>
      </c>
      <c r="C95" s="73" t="s">
        <v>456</v>
      </c>
      <c r="D95" s="73" t="s">
        <v>457</v>
      </c>
      <c r="E95" s="73"/>
      <c r="F95" s="208"/>
      <c r="G95" s="73"/>
      <c r="H95" s="73" t="s">
        <v>458</v>
      </c>
      <c r="I95" s="82">
        <v>1</v>
      </c>
      <c r="J95" s="246">
        <v>0</v>
      </c>
      <c r="K95" s="120">
        <v>0</v>
      </c>
      <c r="L95" s="171">
        <v>11946</v>
      </c>
    </row>
    <row r="96" spans="1:12" s="2" customFormat="1" ht="15" customHeight="1" x14ac:dyDescent="0.35">
      <c r="A96" s="172">
        <v>43987</v>
      </c>
      <c r="B96" s="71" t="s">
        <v>459</v>
      </c>
      <c r="C96" s="72" t="s">
        <v>460</v>
      </c>
      <c r="D96" s="72" t="s">
        <v>231</v>
      </c>
      <c r="E96" s="208"/>
      <c r="F96" s="209"/>
      <c r="G96" s="209"/>
      <c r="H96" s="218" t="s">
        <v>461</v>
      </c>
      <c r="I96" s="84">
        <v>1</v>
      </c>
      <c r="J96" s="214">
        <v>0</v>
      </c>
      <c r="K96" s="102">
        <v>0</v>
      </c>
      <c r="L96" s="210">
        <v>3485</v>
      </c>
    </row>
    <row r="97" spans="1:12" s="2" customFormat="1" ht="15" customHeight="1" x14ac:dyDescent="0.35">
      <c r="A97" s="216">
        <v>43990</v>
      </c>
      <c r="B97" s="217" t="s">
        <v>448</v>
      </c>
      <c r="C97" s="218" t="s">
        <v>449</v>
      </c>
      <c r="D97" s="218" t="s">
        <v>308</v>
      </c>
      <c r="E97" s="208"/>
      <c r="F97" s="243"/>
      <c r="G97" s="243"/>
      <c r="H97" s="218" t="s">
        <v>450</v>
      </c>
      <c r="I97" s="82">
        <v>1</v>
      </c>
      <c r="J97" s="244">
        <v>1940</v>
      </c>
      <c r="K97" s="245">
        <v>512</v>
      </c>
      <c r="L97" s="171">
        <v>25000</v>
      </c>
    </row>
    <row r="98" spans="1:12" s="2" customFormat="1" ht="15" customHeight="1" x14ac:dyDescent="0.35">
      <c r="A98" s="172">
        <v>43990</v>
      </c>
      <c r="B98" s="71" t="s">
        <v>573</v>
      </c>
      <c r="C98" s="72" t="s">
        <v>574</v>
      </c>
      <c r="D98" s="72" t="s">
        <v>575</v>
      </c>
      <c r="E98" s="208"/>
      <c r="F98" s="209"/>
      <c r="G98" s="209"/>
      <c r="H98" s="218" t="s">
        <v>491</v>
      </c>
      <c r="I98" s="84">
        <v>1</v>
      </c>
      <c r="J98" s="214">
        <v>0</v>
      </c>
      <c r="K98" s="102">
        <v>0</v>
      </c>
      <c r="L98" s="210">
        <v>6000</v>
      </c>
    </row>
    <row r="99" spans="1:12" s="2" customFormat="1" ht="15" customHeight="1" x14ac:dyDescent="0.35">
      <c r="A99" s="172">
        <v>43990</v>
      </c>
      <c r="B99" s="71" t="s">
        <v>576</v>
      </c>
      <c r="C99" s="72" t="s">
        <v>577</v>
      </c>
      <c r="D99" s="72" t="s">
        <v>396</v>
      </c>
      <c r="E99" s="208"/>
      <c r="F99" s="209"/>
      <c r="G99" s="209"/>
      <c r="H99" s="218" t="s">
        <v>578</v>
      </c>
      <c r="I99" s="84">
        <v>1</v>
      </c>
      <c r="J99" s="214">
        <v>0</v>
      </c>
      <c r="K99" s="102">
        <v>0</v>
      </c>
      <c r="L99" s="210">
        <v>5500</v>
      </c>
    </row>
    <row r="100" spans="1:12" s="2" customFormat="1" ht="15" customHeight="1" x14ac:dyDescent="0.35">
      <c r="A100" s="170">
        <v>43991</v>
      </c>
      <c r="B100" s="79" t="s">
        <v>237</v>
      </c>
      <c r="C100" s="73" t="s">
        <v>238</v>
      </c>
      <c r="D100" s="73" t="s">
        <v>239</v>
      </c>
      <c r="E100" s="73"/>
      <c r="F100" s="208"/>
      <c r="G100" s="73"/>
      <c r="H100" s="73" t="s">
        <v>240</v>
      </c>
      <c r="I100" s="82">
        <v>1</v>
      </c>
      <c r="J100" s="246">
        <v>0</v>
      </c>
      <c r="K100" s="120">
        <v>0</v>
      </c>
      <c r="L100" s="171">
        <v>7100</v>
      </c>
    </row>
    <row r="101" spans="1:12" s="2" customFormat="1" ht="15" customHeight="1" x14ac:dyDescent="0.35">
      <c r="A101" s="172">
        <v>43991</v>
      </c>
      <c r="B101" s="71" t="s">
        <v>498</v>
      </c>
      <c r="C101" s="72" t="s">
        <v>499</v>
      </c>
      <c r="D101" s="72" t="s">
        <v>392</v>
      </c>
      <c r="E101" s="208"/>
      <c r="F101" s="209"/>
      <c r="G101" s="209"/>
      <c r="H101" s="218" t="s">
        <v>240</v>
      </c>
      <c r="I101" s="84">
        <v>1</v>
      </c>
      <c r="J101" s="214">
        <v>0</v>
      </c>
      <c r="K101" s="102">
        <v>0</v>
      </c>
      <c r="L101" s="210">
        <v>10800</v>
      </c>
    </row>
    <row r="102" spans="1:12" s="2" customFormat="1" ht="15" customHeight="1" x14ac:dyDescent="0.35">
      <c r="A102" s="172">
        <v>43991</v>
      </c>
      <c r="B102" s="71" t="s">
        <v>556</v>
      </c>
      <c r="C102" s="72" t="s">
        <v>557</v>
      </c>
      <c r="D102" s="72" t="s">
        <v>558</v>
      </c>
      <c r="E102" s="208"/>
      <c r="F102" s="209"/>
      <c r="G102" s="209"/>
      <c r="H102" s="218" t="s">
        <v>543</v>
      </c>
      <c r="I102" s="84">
        <v>1</v>
      </c>
      <c r="J102" s="214">
        <v>0</v>
      </c>
      <c r="K102" s="102">
        <v>0</v>
      </c>
      <c r="L102" s="210">
        <v>4000</v>
      </c>
    </row>
    <row r="103" spans="1:12" s="2" customFormat="1" ht="15" customHeight="1" x14ac:dyDescent="0.35">
      <c r="A103" s="172">
        <v>43991</v>
      </c>
      <c r="B103" s="71" t="s">
        <v>559</v>
      </c>
      <c r="C103" s="72" t="s">
        <v>560</v>
      </c>
      <c r="D103" s="72" t="s">
        <v>464</v>
      </c>
      <c r="E103" s="208"/>
      <c r="F103" s="209"/>
      <c r="G103" s="209"/>
      <c r="H103" s="218" t="s">
        <v>543</v>
      </c>
      <c r="I103" s="84">
        <v>1</v>
      </c>
      <c r="J103" s="214">
        <v>0</v>
      </c>
      <c r="K103" s="102">
        <v>0</v>
      </c>
      <c r="L103" s="210">
        <v>6000</v>
      </c>
    </row>
    <row r="104" spans="1:12" s="2" customFormat="1" ht="15" customHeight="1" x14ac:dyDescent="0.35">
      <c r="A104" s="172">
        <v>43991</v>
      </c>
      <c r="B104" s="71" t="s">
        <v>561</v>
      </c>
      <c r="C104" s="72" t="s">
        <v>562</v>
      </c>
      <c r="D104" s="72" t="s">
        <v>520</v>
      </c>
      <c r="E104" s="208"/>
      <c r="F104" s="209"/>
      <c r="G104" s="209"/>
      <c r="H104" s="218" t="s">
        <v>543</v>
      </c>
      <c r="I104" s="84">
        <v>1</v>
      </c>
      <c r="J104" s="214">
        <v>0</v>
      </c>
      <c r="K104" s="102">
        <v>0</v>
      </c>
      <c r="L104" s="210">
        <v>5500</v>
      </c>
    </row>
    <row r="105" spans="1:12" s="2" customFormat="1" ht="15" customHeight="1" x14ac:dyDescent="0.35">
      <c r="A105" s="172">
        <v>43991</v>
      </c>
      <c r="B105" s="71" t="s">
        <v>563</v>
      </c>
      <c r="C105" s="72" t="s">
        <v>564</v>
      </c>
      <c r="D105" s="72" t="s">
        <v>565</v>
      </c>
      <c r="E105" s="208"/>
      <c r="F105" s="209"/>
      <c r="G105" s="209"/>
      <c r="H105" s="218" t="s">
        <v>533</v>
      </c>
      <c r="I105" s="84">
        <v>1</v>
      </c>
      <c r="J105" s="214">
        <v>0</v>
      </c>
      <c r="K105" s="102">
        <v>0</v>
      </c>
      <c r="L105" s="210">
        <v>4299</v>
      </c>
    </row>
    <row r="106" spans="1:12" s="2" customFormat="1" ht="15" customHeight="1" x14ac:dyDescent="0.35">
      <c r="A106" s="172">
        <v>43991</v>
      </c>
      <c r="B106" s="71" t="s">
        <v>566</v>
      </c>
      <c r="C106" s="72" t="s">
        <v>567</v>
      </c>
      <c r="D106" s="72" t="s">
        <v>568</v>
      </c>
      <c r="E106" s="208"/>
      <c r="F106" s="209"/>
      <c r="G106" s="209"/>
      <c r="H106" s="218" t="s">
        <v>533</v>
      </c>
      <c r="I106" s="84">
        <v>1</v>
      </c>
      <c r="J106" s="214">
        <v>0</v>
      </c>
      <c r="K106" s="102">
        <v>0</v>
      </c>
      <c r="L106" s="210">
        <v>2666</v>
      </c>
    </row>
    <row r="107" spans="1:12" s="2" customFormat="1" ht="15" customHeight="1" x14ac:dyDescent="0.35">
      <c r="A107" s="172">
        <v>43991</v>
      </c>
      <c r="B107" s="71" t="s">
        <v>569</v>
      </c>
      <c r="C107" s="72" t="s">
        <v>570</v>
      </c>
      <c r="D107" s="72" t="s">
        <v>571</v>
      </c>
      <c r="E107" s="208"/>
      <c r="F107" s="209"/>
      <c r="G107" s="209"/>
      <c r="H107" s="218" t="s">
        <v>572</v>
      </c>
      <c r="I107" s="84">
        <v>1</v>
      </c>
      <c r="J107" s="214">
        <v>0</v>
      </c>
      <c r="K107" s="102">
        <v>0</v>
      </c>
      <c r="L107" s="210">
        <v>5000</v>
      </c>
    </row>
    <row r="108" spans="1:12" s="2" customFormat="1" ht="15" customHeight="1" x14ac:dyDescent="0.35">
      <c r="A108" s="172">
        <v>43992</v>
      </c>
      <c r="B108" s="71" t="s">
        <v>426</v>
      </c>
      <c r="C108" s="72" t="s">
        <v>427</v>
      </c>
      <c r="D108" s="72" t="s">
        <v>428</v>
      </c>
      <c r="E108" s="208"/>
      <c r="F108" s="209"/>
      <c r="G108" s="209"/>
      <c r="H108" s="218" t="s">
        <v>429</v>
      </c>
      <c r="I108" s="84">
        <v>1</v>
      </c>
      <c r="J108" s="214">
        <v>0</v>
      </c>
      <c r="K108" s="102">
        <v>0</v>
      </c>
      <c r="L108" s="210">
        <v>350</v>
      </c>
    </row>
    <row r="109" spans="1:12" s="2" customFormat="1" ht="15" customHeight="1" x14ac:dyDescent="0.35">
      <c r="A109" s="216">
        <v>43992</v>
      </c>
      <c r="B109" s="217" t="s">
        <v>430</v>
      </c>
      <c r="C109" s="218" t="s">
        <v>431</v>
      </c>
      <c r="D109" s="218" t="s">
        <v>432</v>
      </c>
      <c r="E109" s="208"/>
      <c r="F109" s="243"/>
      <c r="G109" s="243"/>
      <c r="H109" s="218" t="s">
        <v>433</v>
      </c>
      <c r="I109" s="82">
        <v>1</v>
      </c>
      <c r="J109" s="244">
        <v>0</v>
      </c>
      <c r="K109" s="245">
        <v>780</v>
      </c>
      <c r="L109" s="171">
        <v>20000</v>
      </c>
    </row>
    <row r="110" spans="1:12" s="2" customFormat="1" ht="15" customHeight="1" x14ac:dyDescent="0.35">
      <c r="A110" s="172">
        <v>43992</v>
      </c>
      <c r="B110" s="71" t="s">
        <v>500</v>
      </c>
      <c r="C110" s="72" t="s">
        <v>501</v>
      </c>
      <c r="D110" s="72" t="s">
        <v>162</v>
      </c>
      <c r="E110" s="208"/>
      <c r="F110" s="209"/>
      <c r="G110" s="209"/>
      <c r="H110" s="218" t="s">
        <v>502</v>
      </c>
      <c r="I110" s="84">
        <v>1</v>
      </c>
      <c r="J110" s="214">
        <v>0</v>
      </c>
      <c r="K110" s="102">
        <v>0</v>
      </c>
      <c r="L110" s="210">
        <v>9789</v>
      </c>
    </row>
    <row r="111" spans="1:12" s="2" customFormat="1" ht="15" customHeight="1" x14ac:dyDescent="0.35">
      <c r="A111" s="172">
        <v>43993</v>
      </c>
      <c r="B111" s="71" t="s">
        <v>434</v>
      </c>
      <c r="C111" s="72" t="s">
        <v>435</v>
      </c>
      <c r="D111" s="72" t="s">
        <v>436</v>
      </c>
      <c r="E111" s="208"/>
      <c r="F111" s="209"/>
      <c r="G111" s="209"/>
      <c r="H111" s="218" t="s">
        <v>364</v>
      </c>
      <c r="I111" s="84">
        <v>1</v>
      </c>
      <c r="J111" s="214">
        <v>0</v>
      </c>
      <c r="K111" s="102">
        <v>0</v>
      </c>
      <c r="L111" s="210">
        <v>25000</v>
      </c>
    </row>
    <row r="112" spans="1:12" s="2" customFormat="1" ht="15" customHeight="1" x14ac:dyDescent="0.35">
      <c r="A112" s="172">
        <v>43993</v>
      </c>
      <c r="B112" s="71" t="s">
        <v>437</v>
      </c>
      <c r="C112" s="72" t="s">
        <v>438</v>
      </c>
      <c r="D112" s="72" t="s">
        <v>439</v>
      </c>
      <c r="E112" s="208"/>
      <c r="F112" s="209"/>
      <c r="G112" s="209"/>
      <c r="H112" s="218" t="s">
        <v>440</v>
      </c>
      <c r="I112" s="84">
        <v>1</v>
      </c>
      <c r="J112" s="214">
        <v>0</v>
      </c>
      <c r="K112" s="102">
        <v>0</v>
      </c>
      <c r="L112" s="210">
        <v>1500</v>
      </c>
    </row>
    <row r="113" spans="1:12" s="2" customFormat="1" ht="15" customHeight="1" x14ac:dyDescent="0.35">
      <c r="A113" s="172">
        <v>43993</v>
      </c>
      <c r="B113" s="71" t="s">
        <v>503</v>
      </c>
      <c r="C113" s="72" t="s">
        <v>504</v>
      </c>
      <c r="D113" s="72" t="s">
        <v>453</v>
      </c>
      <c r="E113" s="208"/>
      <c r="F113" s="209"/>
      <c r="G113" s="209"/>
      <c r="H113" s="218" t="s">
        <v>126</v>
      </c>
      <c r="I113" s="84">
        <v>1</v>
      </c>
      <c r="J113" s="214">
        <v>0</v>
      </c>
      <c r="K113" s="102">
        <v>0</v>
      </c>
      <c r="L113" s="210">
        <v>2200</v>
      </c>
    </row>
    <row r="114" spans="1:12" s="2" customFormat="1" ht="15" customHeight="1" x14ac:dyDescent="0.35">
      <c r="A114" s="172">
        <v>43993</v>
      </c>
      <c r="B114" s="71" t="s">
        <v>505</v>
      </c>
      <c r="C114" s="72" t="s">
        <v>506</v>
      </c>
      <c r="D114" s="72" t="s">
        <v>507</v>
      </c>
      <c r="E114" s="208"/>
      <c r="F114" s="209"/>
      <c r="G114" s="209"/>
      <c r="H114" s="218" t="s">
        <v>487</v>
      </c>
      <c r="I114" s="84">
        <v>1</v>
      </c>
      <c r="J114" s="214">
        <v>0</v>
      </c>
      <c r="K114" s="102">
        <v>0</v>
      </c>
      <c r="L114" s="210">
        <v>10000</v>
      </c>
    </row>
    <row r="115" spans="1:12" s="2" customFormat="1" ht="15" customHeight="1" x14ac:dyDescent="0.35">
      <c r="A115" s="172">
        <v>43993</v>
      </c>
      <c r="B115" s="71" t="s">
        <v>508</v>
      </c>
      <c r="C115" s="72" t="s">
        <v>509</v>
      </c>
      <c r="D115" s="72" t="s">
        <v>141</v>
      </c>
      <c r="E115" s="208"/>
      <c r="F115" s="209"/>
      <c r="G115" s="209"/>
      <c r="H115" s="218" t="s">
        <v>142</v>
      </c>
      <c r="I115" s="84">
        <v>1</v>
      </c>
      <c r="J115" s="214">
        <v>0</v>
      </c>
      <c r="K115" s="102">
        <v>0</v>
      </c>
      <c r="L115" s="210">
        <v>10100</v>
      </c>
    </row>
    <row r="116" spans="1:12" s="2" customFormat="1" ht="15" customHeight="1" x14ac:dyDescent="0.35">
      <c r="A116" s="172">
        <v>43993</v>
      </c>
      <c r="B116" s="71" t="s">
        <v>510</v>
      </c>
      <c r="C116" s="72" t="s">
        <v>511</v>
      </c>
      <c r="D116" s="72" t="s">
        <v>457</v>
      </c>
      <c r="E116" s="208"/>
      <c r="F116" s="209"/>
      <c r="G116" s="209"/>
      <c r="H116" s="218" t="s">
        <v>512</v>
      </c>
      <c r="I116" s="84">
        <v>1</v>
      </c>
      <c r="J116" s="214">
        <v>0</v>
      </c>
      <c r="K116" s="102">
        <v>0</v>
      </c>
      <c r="L116" s="210">
        <v>9115</v>
      </c>
    </row>
    <row r="117" spans="1:12" s="2" customFormat="1" ht="15" customHeight="1" x14ac:dyDescent="0.35">
      <c r="A117" s="172">
        <v>43993</v>
      </c>
      <c r="B117" s="71" t="s">
        <v>513</v>
      </c>
      <c r="C117" s="72" t="s">
        <v>514</v>
      </c>
      <c r="D117" s="72" t="s">
        <v>420</v>
      </c>
      <c r="E117" s="208"/>
      <c r="F117" s="209"/>
      <c r="G117" s="209"/>
      <c r="H117" s="218" t="s">
        <v>515</v>
      </c>
      <c r="I117" s="84">
        <v>1</v>
      </c>
      <c r="J117" s="214">
        <v>0</v>
      </c>
      <c r="K117" s="102">
        <v>0</v>
      </c>
      <c r="L117" s="210">
        <v>5000</v>
      </c>
    </row>
    <row r="118" spans="1:12" s="2" customFormat="1" ht="15" customHeight="1" x14ac:dyDescent="0.35">
      <c r="A118" s="172">
        <v>43993</v>
      </c>
      <c r="B118" s="71" t="s">
        <v>516</v>
      </c>
      <c r="C118" s="72" t="s">
        <v>517</v>
      </c>
      <c r="D118" s="72" t="s">
        <v>308</v>
      </c>
      <c r="E118" s="208"/>
      <c r="F118" s="209"/>
      <c r="G118" s="209"/>
      <c r="H118" s="218" t="s">
        <v>163</v>
      </c>
      <c r="I118" s="84">
        <v>1</v>
      </c>
      <c r="J118" s="214">
        <v>0</v>
      </c>
      <c r="K118" s="102">
        <v>0</v>
      </c>
      <c r="L118" s="210">
        <v>9606</v>
      </c>
    </row>
    <row r="119" spans="1:12" s="2" customFormat="1" ht="15" customHeight="1" x14ac:dyDescent="0.35">
      <c r="A119" s="172">
        <v>43993</v>
      </c>
      <c r="B119" s="71" t="s">
        <v>518</v>
      </c>
      <c r="C119" s="72" t="s">
        <v>519</v>
      </c>
      <c r="D119" s="72" t="s">
        <v>520</v>
      </c>
      <c r="E119" s="208"/>
      <c r="F119" s="209"/>
      <c r="G119" s="209"/>
      <c r="H119" s="218" t="s">
        <v>240</v>
      </c>
      <c r="I119" s="84">
        <v>1</v>
      </c>
      <c r="J119" s="214">
        <v>0</v>
      </c>
      <c r="K119" s="102">
        <v>0</v>
      </c>
      <c r="L119" s="210">
        <v>13800</v>
      </c>
    </row>
    <row r="120" spans="1:12" s="2" customFormat="1" ht="15" customHeight="1" x14ac:dyDescent="0.35">
      <c r="A120" s="172">
        <v>43993</v>
      </c>
      <c r="B120" s="71" t="s">
        <v>521</v>
      </c>
      <c r="C120" s="72" t="s">
        <v>522</v>
      </c>
      <c r="D120" s="72" t="s">
        <v>141</v>
      </c>
      <c r="E120" s="208"/>
      <c r="F120" s="209"/>
      <c r="G120" s="209"/>
      <c r="H120" s="218" t="s">
        <v>240</v>
      </c>
      <c r="I120" s="84">
        <v>1</v>
      </c>
      <c r="J120" s="214">
        <v>0</v>
      </c>
      <c r="K120" s="102">
        <v>0</v>
      </c>
      <c r="L120" s="210">
        <v>13800</v>
      </c>
    </row>
    <row r="121" spans="1:12" s="2" customFormat="1" ht="15" customHeight="1" x14ac:dyDescent="0.35">
      <c r="A121" s="172">
        <v>43993</v>
      </c>
      <c r="B121" s="71" t="s">
        <v>523</v>
      </c>
      <c r="C121" s="72" t="s">
        <v>524</v>
      </c>
      <c r="D121" s="72" t="s">
        <v>484</v>
      </c>
      <c r="E121" s="208"/>
      <c r="F121" s="209"/>
      <c r="G121" s="209"/>
      <c r="H121" s="218" t="s">
        <v>240</v>
      </c>
      <c r="I121" s="84">
        <v>1</v>
      </c>
      <c r="J121" s="214">
        <v>0</v>
      </c>
      <c r="K121" s="102">
        <v>0</v>
      </c>
      <c r="L121" s="210">
        <v>5100</v>
      </c>
    </row>
    <row r="122" spans="1:12" s="2" customFormat="1" ht="15" customHeight="1" x14ac:dyDescent="0.35">
      <c r="A122" s="172">
        <v>43993</v>
      </c>
      <c r="B122" s="71" t="s">
        <v>525</v>
      </c>
      <c r="C122" s="72" t="s">
        <v>526</v>
      </c>
      <c r="D122" s="72" t="s">
        <v>484</v>
      </c>
      <c r="E122" s="208"/>
      <c r="F122" s="209"/>
      <c r="G122" s="209"/>
      <c r="H122" s="218" t="s">
        <v>240</v>
      </c>
      <c r="I122" s="84">
        <v>1</v>
      </c>
      <c r="J122" s="214">
        <v>0</v>
      </c>
      <c r="K122" s="102">
        <v>0</v>
      </c>
      <c r="L122" s="210">
        <v>7600</v>
      </c>
    </row>
    <row r="123" spans="1:12" s="2" customFormat="1" ht="15" customHeight="1" x14ac:dyDescent="0.35">
      <c r="A123" s="172">
        <v>43993</v>
      </c>
      <c r="B123" s="71" t="s">
        <v>534</v>
      </c>
      <c r="C123" s="72" t="s">
        <v>535</v>
      </c>
      <c r="D123" s="72" t="s">
        <v>507</v>
      </c>
      <c r="E123" s="208"/>
      <c r="F123" s="209"/>
      <c r="G123" s="209"/>
      <c r="H123" s="218" t="s">
        <v>502</v>
      </c>
      <c r="I123" s="84">
        <v>1</v>
      </c>
      <c r="J123" s="214">
        <v>0</v>
      </c>
      <c r="K123" s="102">
        <v>0</v>
      </c>
      <c r="L123" s="210">
        <v>16660</v>
      </c>
    </row>
    <row r="124" spans="1:12" s="2" customFormat="1" ht="15" customHeight="1" x14ac:dyDescent="0.35">
      <c r="A124" s="172">
        <v>43994</v>
      </c>
      <c r="B124" s="71" t="s">
        <v>441</v>
      </c>
      <c r="C124" s="72" t="s">
        <v>442</v>
      </c>
      <c r="D124" s="72" t="s">
        <v>443</v>
      </c>
      <c r="E124" s="208"/>
      <c r="F124" s="209"/>
      <c r="G124" s="209"/>
      <c r="H124" s="218" t="s">
        <v>444</v>
      </c>
      <c r="I124" s="84">
        <v>1</v>
      </c>
      <c r="J124" s="75">
        <v>0</v>
      </c>
      <c r="K124" s="102">
        <v>0</v>
      </c>
      <c r="L124" s="171">
        <v>2000</v>
      </c>
    </row>
    <row r="125" spans="1:12" s="2" customFormat="1" ht="15" customHeight="1" x14ac:dyDescent="0.35">
      <c r="A125" s="172">
        <v>43994</v>
      </c>
      <c r="B125" s="71" t="s">
        <v>445</v>
      </c>
      <c r="C125" s="72" t="s">
        <v>446</v>
      </c>
      <c r="D125" s="72" t="s">
        <v>439</v>
      </c>
      <c r="E125" s="208"/>
      <c r="F125" s="209"/>
      <c r="G125" s="209"/>
      <c r="H125" s="218" t="s">
        <v>447</v>
      </c>
      <c r="I125" s="84">
        <v>1</v>
      </c>
      <c r="J125" s="214">
        <v>0</v>
      </c>
      <c r="K125" s="102">
        <v>0</v>
      </c>
      <c r="L125" s="210">
        <v>3000</v>
      </c>
    </row>
    <row r="126" spans="1:12" s="2" customFormat="1" ht="15" customHeight="1" x14ac:dyDescent="0.35">
      <c r="A126" s="172">
        <v>43994</v>
      </c>
      <c r="B126" s="71" t="s">
        <v>527</v>
      </c>
      <c r="C126" s="72" t="s">
        <v>528</v>
      </c>
      <c r="D126" s="72" t="s">
        <v>468</v>
      </c>
      <c r="E126" s="208"/>
      <c r="F126" s="209"/>
      <c r="G126" s="209"/>
      <c r="H126" s="218" t="s">
        <v>240</v>
      </c>
      <c r="I126" s="84">
        <v>1</v>
      </c>
      <c r="J126" s="214">
        <v>0</v>
      </c>
      <c r="K126" s="102">
        <v>0</v>
      </c>
      <c r="L126" s="210">
        <v>10400</v>
      </c>
    </row>
    <row r="127" spans="1:12" s="2" customFormat="1" ht="15" customHeight="1" x14ac:dyDescent="0.35">
      <c r="A127" s="172">
        <v>43994</v>
      </c>
      <c r="B127" s="71" t="s">
        <v>529</v>
      </c>
      <c r="C127" s="72" t="s">
        <v>530</v>
      </c>
      <c r="D127" s="72" t="s">
        <v>468</v>
      </c>
      <c r="E127" s="208"/>
      <c r="F127" s="209"/>
      <c r="G127" s="209"/>
      <c r="H127" s="218" t="s">
        <v>240</v>
      </c>
      <c r="I127" s="84">
        <v>1</v>
      </c>
      <c r="J127" s="214">
        <v>0</v>
      </c>
      <c r="K127" s="102">
        <v>0</v>
      </c>
      <c r="L127" s="210">
        <v>8600</v>
      </c>
    </row>
    <row r="128" spans="1:12" s="2" customFormat="1" ht="15" customHeight="1" x14ac:dyDescent="0.35">
      <c r="A128" s="172">
        <v>43994</v>
      </c>
      <c r="B128" s="71" t="s">
        <v>531</v>
      </c>
      <c r="C128" s="72" t="s">
        <v>532</v>
      </c>
      <c r="D128" s="72" t="s">
        <v>490</v>
      </c>
      <c r="E128" s="208"/>
      <c r="F128" s="209"/>
      <c r="G128" s="209"/>
      <c r="H128" s="218" t="s">
        <v>533</v>
      </c>
      <c r="I128" s="84">
        <v>1</v>
      </c>
      <c r="J128" s="214">
        <v>0</v>
      </c>
      <c r="K128" s="102">
        <v>0</v>
      </c>
      <c r="L128" s="210">
        <v>6167</v>
      </c>
    </row>
    <row r="129" spans="1:12" s="2" customFormat="1" ht="15" customHeight="1" x14ac:dyDescent="0.35">
      <c r="A129" s="172">
        <v>43994</v>
      </c>
      <c r="B129" s="71" t="s">
        <v>536</v>
      </c>
      <c r="C129" s="72" t="s">
        <v>537</v>
      </c>
      <c r="D129" s="72" t="s">
        <v>392</v>
      </c>
      <c r="E129" s="208"/>
      <c r="F129" s="209"/>
      <c r="G129" s="209"/>
      <c r="H129" s="218" t="s">
        <v>533</v>
      </c>
      <c r="I129" s="84">
        <v>1</v>
      </c>
      <c r="J129" s="214">
        <v>0</v>
      </c>
      <c r="K129" s="102">
        <v>0</v>
      </c>
      <c r="L129" s="210">
        <v>19350</v>
      </c>
    </row>
    <row r="130" spans="1:12" s="2" customFormat="1" ht="15" customHeight="1" x14ac:dyDescent="0.35">
      <c r="A130" s="172">
        <v>43994</v>
      </c>
      <c r="B130" s="71" t="s">
        <v>538</v>
      </c>
      <c r="C130" s="72" t="s">
        <v>539</v>
      </c>
      <c r="D130" s="72" t="s">
        <v>392</v>
      </c>
      <c r="E130" s="208"/>
      <c r="F130" s="209"/>
      <c r="G130" s="209"/>
      <c r="H130" s="218" t="s">
        <v>533</v>
      </c>
      <c r="I130" s="84">
        <v>1</v>
      </c>
      <c r="J130" s="214">
        <v>0</v>
      </c>
      <c r="K130" s="102">
        <v>0</v>
      </c>
      <c r="L130" s="210">
        <v>4868</v>
      </c>
    </row>
    <row r="131" spans="1:12" s="2" customFormat="1" ht="15" customHeight="1" x14ac:dyDescent="0.35">
      <c r="A131" s="172">
        <v>43994</v>
      </c>
      <c r="B131" s="71" t="s">
        <v>540</v>
      </c>
      <c r="C131" s="72" t="s">
        <v>541</v>
      </c>
      <c r="D131" s="72" t="s">
        <v>542</v>
      </c>
      <c r="E131" s="208"/>
      <c r="F131" s="209"/>
      <c r="G131" s="209"/>
      <c r="H131" s="218" t="s">
        <v>543</v>
      </c>
      <c r="I131" s="84">
        <v>1</v>
      </c>
      <c r="J131" s="214">
        <v>0</v>
      </c>
      <c r="K131" s="102">
        <v>0</v>
      </c>
      <c r="L131" s="210">
        <v>5500</v>
      </c>
    </row>
    <row r="132" spans="1:12" s="2" customFormat="1" ht="15" customHeight="1" x14ac:dyDescent="0.35">
      <c r="A132" s="172">
        <v>43994</v>
      </c>
      <c r="B132" s="71" t="s">
        <v>544</v>
      </c>
      <c r="C132" s="72" t="s">
        <v>545</v>
      </c>
      <c r="D132" s="72" t="s">
        <v>546</v>
      </c>
      <c r="E132" s="208"/>
      <c r="F132" s="209"/>
      <c r="G132" s="209"/>
      <c r="H132" s="218" t="s">
        <v>543</v>
      </c>
      <c r="I132" s="84">
        <v>1</v>
      </c>
      <c r="J132" s="214">
        <v>0</v>
      </c>
      <c r="K132" s="102">
        <v>0</v>
      </c>
      <c r="L132" s="210">
        <v>3500</v>
      </c>
    </row>
    <row r="133" spans="1:12" s="2" customFormat="1" ht="15" customHeight="1" x14ac:dyDescent="0.35">
      <c r="A133" s="172">
        <v>43994</v>
      </c>
      <c r="B133" s="71" t="s">
        <v>547</v>
      </c>
      <c r="C133" s="72" t="s">
        <v>548</v>
      </c>
      <c r="D133" s="72" t="s">
        <v>549</v>
      </c>
      <c r="E133" s="208"/>
      <c r="F133" s="209"/>
      <c r="G133" s="209"/>
      <c r="H133" s="218" t="s">
        <v>487</v>
      </c>
      <c r="I133" s="84">
        <v>1</v>
      </c>
      <c r="J133" s="214">
        <v>0</v>
      </c>
      <c r="K133" s="102">
        <v>0</v>
      </c>
      <c r="L133" s="210">
        <v>6500</v>
      </c>
    </row>
    <row r="134" spans="1:12" s="2" customFormat="1" ht="15" customHeight="1" x14ac:dyDescent="0.35">
      <c r="A134" s="172">
        <v>43994</v>
      </c>
      <c r="B134" s="71" t="s">
        <v>550</v>
      </c>
      <c r="C134" s="72" t="s">
        <v>551</v>
      </c>
      <c r="D134" s="72" t="s">
        <v>552</v>
      </c>
      <c r="E134" s="208"/>
      <c r="F134" s="209"/>
      <c r="G134" s="209"/>
      <c r="H134" s="218" t="s">
        <v>487</v>
      </c>
      <c r="I134" s="84">
        <v>1</v>
      </c>
      <c r="J134" s="214">
        <v>0</v>
      </c>
      <c r="K134" s="102">
        <v>0</v>
      </c>
      <c r="L134" s="210">
        <v>7690</v>
      </c>
    </row>
    <row r="135" spans="1:12" s="2" customFormat="1" ht="15" customHeight="1" x14ac:dyDescent="0.35">
      <c r="A135" s="172">
        <v>43994</v>
      </c>
      <c r="B135" s="71" t="s">
        <v>553</v>
      </c>
      <c r="C135" s="72" t="s">
        <v>554</v>
      </c>
      <c r="D135" s="72" t="s">
        <v>555</v>
      </c>
      <c r="E135" s="208"/>
      <c r="F135" s="209"/>
      <c r="G135" s="209"/>
      <c r="H135" s="218" t="s">
        <v>533</v>
      </c>
      <c r="I135" s="84">
        <v>1</v>
      </c>
      <c r="J135" s="214">
        <v>0</v>
      </c>
      <c r="K135" s="102">
        <v>0</v>
      </c>
      <c r="L135" s="210">
        <v>5650</v>
      </c>
    </row>
    <row r="136" spans="1:12" s="2" customFormat="1" ht="15" customHeight="1" x14ac:dyDescent="0.35">
      <c r="A136" s="172">
        <v>43997</v>
      </c>
      <c r="B136" s="71" t="s">
        <v>414</v>
      </c>
      <c r="C136" s="72" t="s">
        <v>415</v>
      </c>
      <c r="D136" s="72" t="s">
        <v>416</v>
      </c>
      <c r="E136" s="208"/>
      <c r="F136" s="209"/>
      <c r="G136" s="209"/>
      <c r="H136" s="218" t="s">
        <v>417</v>
      </c>
      <c r="I136" s="84">
        <v>1</v>
      </c>
      <c r="J136" s="214">
        <v>1596</v>
      </c>
      <c r="K136" s="102">
        <v>400</v>
      </c>
      <c r="L136" s="210">
        <v>25000</v>
      </c>
    </row>
    <row r="137" spans="1:12" s="2" customFormat="1" ht="15" customHeight="1" x14ac:dyDescent="0.35">
      <c r="A137" s="216">
        <v>43997</v>
      </c>
      <c r="B137" s="217" t="s">
        <v>418</v>
      </c>
      <c r="C137" s="218" t="s">
        <v>419</v>
      </c>
      <c r="D137" s="218" t="s">
        <v>420</v>
      </c>
      <c r="E137" s="208"/>
      <c r="F137" s="243"/>
      <c r="G137" s="243"/>
      <c r="H137" s="218" t="s">
        <v>421</v>
      </c>
      <c r="I137" s="82">
        <v>1</v>
      </c>
      <c r="J137" s="244">
        <v>0</v>
      </c>
      <c r="K137" s="245">
        <v>0</v>
      </c>
      <c r="L137" s="171">
        <v>312</v>
      </c>
    </row>
    <row r="138" spans="1:12" s="2" customFormat="1" ht="15" customHeight="1" x14ac:dyDescent="0.35">
      <c r="A138" s="172">
        <v>43997</v>
      </c>
      <c r="B138" s="71" t="s">
        <v>470</v>
      </c>
      <c r="C138" s="72" t="s">
        <v>471</v>
      </c>
      <c r="D138" s="72" t="s">
        <v>420</v>
      </c>
      <c r="E138" s="208"/>
      <c r="F138" s="209"/>
      <c r="G138" s="209"/>
      <c r="H138" s="218" t="s">
        <v>472</v>
      </c>
      <c r="I138" s="84">
        <v>1</v>
      </c>
      <c r="J138" s="214">
        <v>0</v>
      </c>
      <c r="K138" s="102">
        <v>0</v>
      </c>
      <c r="L138" s="210">
        <v>7524</v>
      </c>
    </row>
    <row r="139" spans="1:12" s="2" customFormat="1" ht="15" customHeight="1" x14ac:dyDescent="0.35">
      <c r="A139" s="172">
        <v>43997</v>
      </c>
      <c r="B139" s="71" t="s">
        <v>473</v>
      </c>
      <c r="C139" s="72" t="s">
        <v>474</v>
      </c>
      <c r="D139" s="72"/>
      <c r="E139" s="208"/>
      <c r="F139" s="209"/>
      <c r="G139" s="209"/>
      <c r="H139" s="218" t="s">
        <v>472</v>
      </c>
      <c r="I139" s="84">
        <v>1</v>
      </c>
      <c r="J139" s="214">
        <v>0</v>
      </c>
      <c r="K139" s="102">
        <v>0</v>
      </c>
      <c r="L139" s="210">
        <v>9234</v>
      </c>
    </row>
    <row r="140" spans="1:12" s="2" customFormat="1" ht="15" customHeight="1" x14ac:dyDescent="0.35">
      <c r="A140" s="172">
        <v>43997</v>
      </c>
      <c r="B140" s="71" t="s">
        <v>475</v>
      </c>
      <c r="C140" s="72" t="s">
        <v>476</v>
      </c>
      <c r="D140" s="72" t="s">
        <v>453</v>
      </c>
      <c r="E140" s="208"/>
      <c r="F140" s="209"/>
      <c r="G140" s="209"/>
      <c r="H140" s="218" t="s">
        <v>472</v>
      </c>
      <c r="I140" s="84">
        <v>1</v>
      </c>
      <c r="J140" s="214">
        <v>0</v>
      </c>
      <c r="K140" s="102">
        <v>0</v>
      </c>
      <c r="L140" s="210">
        <v>6000</v>
      </c>
    </row>
    <row r="141" spans="1:12" s="2" customFormat="1" ht="15" customHeight="1" x14ac:dyDescent="0.35">
      <c r="A141" s="172">
        <v>43997</v>
      </c>
      <c r="B141" s="71" t="s">
        <v>477</v>
      </c>
      <c r="C141" s="72" t="s">
        <v>478</v>
      </c>
      <c r="D141" s="72" t="s">
        <v>464</v>
      </c>
      <c r="E141" s="208"/>
      <c r="F141" s="209"/>
      <c r="G141" s="209"/>
      <c r="H141" s="218" t="s">
        <v>472</v>
      </c>
      <c r="I141" s="84">
        <v>1</v>
      </c>
      <c r="J141" s="214">
        <v>0</v>
      </c>
      <c r="K141" s="102">
        <v>0</v>
      </c>
      <c r="L141" s="210">
        <v>10000</v>
      </c>
    </row>
    <row r="142" spans="1:12" s="2" customFormat="1" ht="15" customHeight="1" x14ac:dyDescent="0.35">
      <c r="A142" s="172">
        <v>43997</v>
      </c>
      <c r="B142" s="71" t="s">
        <v>479</v>
      </c>
      <c r="C142" s="72" t="s">
        <v>480</v>
      </c>
      <c r="D142" s="72" t="s">
        <v>481</v>
      </c>
      <c r="E142" s="208"/>
      <c r="F142" s="209"/>
      <c r="G142" s="209"/>
      <c r="H142" s="218" t="s">
        <v>472</v>
      </c>
      <c r="I142" s="84">
        <v>1</v>
      </c>
      <c r="J142" s="214">
        <v>0</v>
      </c>
      <c r="K142" s="102">
        <v>0</v>
      </c>
      <c r="L142" s="210">
        <v>8841</v>
      </c>
    </row>
    <row r="143" spans="1:12" s="2" customFormat="1" ht="15" customHeight="1" x14ac:dyDescent="0.35">
      <c r="A143" s="172">
        <v>43997</v>
      </c>
      <c r="B143" s="71" t="s">
        <v>482</v>
      </c>
      <c r="C143" s="72" t="s">
        <v>483</v>
      </c>
      <c r="D143" s="72" t="s">
        <v>484</v>
      </c>
      <c r="E143" s="208"/>
      <c r="F143" s="209"/>
      <c r="G143" s="209"/>
      <c r="H143" s="218" t="s">
        <v>472</v>
      </c>
      <c r="I143" s="84">
        <v>1</v>
      </c>
      <c r="J143" s="214">
        <v>0</v>
      </c>
      <c r="K143" s="102">
        <v>0</v>
      </c>
      <c r="L143" s="210">
        <v>9342</v>
      </c>
    </row>
    <row r="144" spans="1:12" s="2" customFormat="1" ht="15" customHeight="1" x14ac:dyDescent="0.35">
      <c r="A144" s="172">
        <v>43997</v>
      </c>
      <c r="B144" s="71" t="s">
        <v>485</v>
      </c>
      <c r="C144" s="72" t="s">
        <v>486</v>
      </c>
      <c r="D144" s="72" t="s">
        <v>308</v>
      </c>
      <c r="E144" s="208"/>
      <c r="F144" s="209"/>
      <c r="G144" s="209"/>
      <c r="H144" s="218" t="s">
        <v>487</v>
      </c>
      <c r="I144" s="84">
        <v>1</v>
      </c>
      <c r="J144" s="214">
        <v>0</v>
      </c>
      <c r="K144" s="102">
        <v>0</v>
      </c>
      <c r="L144" s="210">
        <v>9500</v>
      </c>
    </row>
    <row r="145" spans="1:12" s="2" customFormat="1" ht="15" customHeight="1" x14ac:dyDescent="0.35">
      <c r="A145" s="172">
        <v>43998</v>
      </c>
      <c r="B145" s="71" t="s">
        <v>462</v>
      </c>
      <c r="C145" s="72" t="s">
        <v>463</v>
      </c>
      <c r="D145" s="72" t="s">
        <v>464</v>
      </c>
      <c r="E145" s="208"/>
      <c r="F145" s="209"/>
      <c r="G145" s="209"/>
      <c r="H145" s="218" t="s">
        <v>465</v>
      </c>
      <c r="I145" s="84">
        <v>1</v>
      </c>
      <c r="J145" s="214">
        <v>0</v>
      </c>
      <c r="K145" s="102">
        <v>0</v>
      </c>
      <c r="L145" s="210">
        <v>22948</v>
      </c>
    </row>
    <row r="146" spans="1:12" s="2" customFormat="1" ht="15" customHeight="1" x14ac:dyDescent="0.35">
      <c r="A146" s="172">
        <v>43998</v>
      </c>
      <c r="B146" s="71" t="s">
        <v>466</v>
      </c>
      <c r="C146" s="72" t="s">
        <v>467</v>
      </c>
      <c r="D146" s="72" t="s">
        <v>468</v>
      </c>
      <c r="E146" s="208"/>
      <c r="F146" s="209"/>
      <c r="G146" s="209"/>
      <c r="H146" s="218" t="s">
        <v>469</v>
      </c>
      <c r="I146" s="84">
        <v>1</v>
      </c>
      <c r="J146" s="214">
        <v>0</v>
      </c>
      <c r="K146" s="102">
        <v>0</v>
      </c>
      <c r="L146" s="210">
        <v>13930</v>
      </c>
    </row>
    <row r="147" spans="1:12" s="2" customFormat="1" ht="15" customHeight="1" x14ac:dyDescent="0.35">
      <c r="A147" s="172">
        <v>43998</v>
      </c>
      <c r="B147" s="71" t="s">
        <v>639</v>
      </c>
      <c r="C147" s="72" t="s">
        <v>640</v>
      </c>
      <c r="D147" s="72" t="s">
        <v>373</v>
      </c>
      <c r="E147" s="208"/>
      <c r="F147" s="209"/>
      <c r="G147" s="209"/>
      <c r="H147" s="218" t="s">
        <v>641</v>
      </c>
      <c r="I147" s="84">
        <v>1</v>
      </c>
      <c r="J147" s="214">
        <v>0</v>
      </c>
      <c r="K147" s="102">
        <v>0</v>
      </c>
      <c r="L147" s="210">
        <v>10000</v>
      </c>
    </row>
    <row r="148" spans="1:12" s="2" customFormat="1" ht="15" customHeight="1" x14ac:dyDescent="0.35">
      <c r="A148" s="172">
        <v>43998</v>
      </c>
      <c r="B148" s="71" t="s">
        <v>642</v>
      </c>
      <c r="C148" s="72" t="s">
        <v>643</v>
      </c>
      <c r="D148" s="72" t="s">
        <v>468</v>
      </c>
      <c r="E148" s="208"/>
      <c r="F148" s="209"/>
      <c r="G148" s="209"/>
      <c r="H148" s="218" t="s">
        <v>533</v>
      </c>
      <c r="I148" s="84">
        <v>1</v>
      </c>
      <c r="J148" s="214">
        <v>0</v>
      </c>
      <c r="K148" s="102">
        <v>0</v>
      </c>
      <c r="L148" s="210">
        <v>5527</v>
      </c>
    </row>
    <row r="149" spans="1:12" s="2" customFormat="1" ht="15" customHeight="1" x14ac:dyDescent="0.35">
      <c r="A149" s="172">
        <v>43998</v>
      </c>
      <c r="B149" s="71" t="s">
        <v>644</v>
      </c>
      <c r="C149" s="72" t="s">
        <v>645</v>
      </c>
      <c r="D149" s="72" t="s">
        <v>507</v>
      </c>
      <c r="E149" s="208"/>
      <c r="F149" s="209"/>
      <c r="G149" s="209"/>
      <c r="H149" s="218" t="s">
        <v>646</v>
      </c>
      <c r="I149" s="84">
        <v>1</v>
      </c>
      <c r="J149" s="214">
        <v>0</v>
      </c>
      <c r="K149" s="102">
        <v>0</v>
      </c>
      <c r="L149" s="210">
        <v>12727</v>
      </c>
    </row>
    <row r="150" spans="1:12" s="2" customFormat="1" ht="15" customHeight="1" x14ac:dyDescent="0.35">
      <c r="A150" s="172">
        <v>43999</v>
      </c>
      <c r="B150" s="71" t="s">
        <v>306</v>
      </c>
      <c r="C150" s="72" t="s">
        <v>307</v>
      </c>
      <c r="D150" s="72" t="s">
        <v>308</v>
      </c>
      <c r="E150" s="208"/>
      <c r="F150" s="209"/>
      <c r="G150" s="209"/>
      <c r="H150" s="218" t="s">
        <v>309</v>
      </c>
      <c r="I150" s="84">
        <v>1</v>
      </c>
      <c r="J150" s="214">
        <v>1687</v>
      </c>
      <c r="K150" s="102">
        <v>456</v>
      </c>
      <c r="L150" s="210">
        <v>45000</v>
      </c>
    </row>
    <row r="151" spans="1:12" s="2" customFormat="1" ht="15" customHeight="1" x14ac:dyDescent="0.35">
      <c r="A151" s="172">
        <v>43999</v>
      </c>
      <c r="B151" s="71" t="s">
        <v>410</v>
      </c>
      <c r="C151" s="72" t="s">
        <v>411</v>
      </c>
      <c r="D151" s="255" t="s">
        <v>412</v>
      </c>
      <c r="E151" s="208"/>
      <c r="F151" s="209"/>
      <c r="G151" s="209"/>
      <c r="H151" s="218" t="s">
        <v>413</v>
      </c>
      <c r="I151" s="84">
        <v>1</v>
      </c>
      <c r="J151" s="75">
        <v>0</v>
      </c>
      <c r="K151" s="102">
        <v>0</v>
      </c>
      <c r="L151" s="171">
        <v>300</v>
      </c>
    </row>
    <row r="152" spans="1:12" s="2" customFormat="1" ht="15" customHeight="1" x14ac:dyDescent="0.35">
      <c r="A152" s="172">
        <v>43999</v>
      </c>
      <c r="B152" s="71" t="s">
        <v>623</v>
      </c>
      <c r="C152" s="72" t="s">
        <v>624</v>
      </c>
      <c r="D152" s="72" t="s">
        <v>625</v>
      </c>
      <c r="E152" s="208"/>
      <c r="F152" s="209"/>
      <c r="G152" s="209"/>
      <c r="H152" s="218" t="s">
        <v>515</v>
      </c>
      <c r="I152" s="84">
        <v>1</v>
      </c>
      <c r="J152" s="214">
        <v>0</v>
      </c>
      <c r="K152" s="102">
        <v>0</v>
      </c>
      <c r="L152" s="210">
        <v>7200</v>
      </c>
    </row>
    <row r="153" spans="1:12" s="2" customFormat="1" ht="15" customHeight="1" x14ac:dyDescent="0.35">
      <c r="A153" s="172">
        <v>43999</v>
      </c>
      <c r="B153" s="71" t="s">
        <v>626</v>
      </c>
      <c r="C153" s="72" t="s">
        <v>627</v>
      </c>
      <c r="D153" s="72" t="s">
        <v>392</v>
      </c>
      <c r="E153" s="208"/>
      <c r="F153" s="209"/>
      <c r="G153" s="209"/>
      <c r="H153" s="218" t="s">
        <v>533</v>
      </c>
      <c r="I153" s="84">
        <v>1</v>
      </c>
      <c r="J153" s="214">
        <v>0</v>
      </c>
      <c r="K153" s="102">
        <v>0</v>
      </c>
      <c r="L153" s="210">
        <v>4491</v>
      </c>
    </row>
    <row r="154" spans="1:12" s="2" customFormat="1" ht="15" customHeight="1" x14ac:dyDescent="0.35">
      <c r="A154" s="172">
        <v>43999</v>
      </c>
      <c r="B154" s="71" t="s">
        <v>628</v>
      </c>
      <c r="C154" s="72" t="s">
        <v>629</v>
      </c>
      <c r="D154" s="72" t="s">
        <v>392</v>
      </c>
      <c r="E154" s="208"/>
      <c r="F154" s="209"/>
      <c r="G154" s="209"/>
      <c r="H154" s="218" t="s">
        <v>630</v>
      </c>
      <c r="I154" s="84">
        <v>1</v>
      </c>
      <c r="J154" s="214">
        <v>0</v>
      </c>
      <c r="K154" s="102">
        <v>0</v>
      </c>
      <c r="L154" s="210">
        <v>10006</v>
      </c>
    </row>
    <row r="155" spans="1:12" s="2" customFormat="1" ht="15" customHeight="1" x14ac:dyDescent="0.35">
      <c r="A155" s="172">
        <v>43999</v>
      </c>
      <c r="B155" s="71" t="s">
        <v>631</v>
      </c>
      <c r="C155" s="72" t="s">
        <v>632</v>
      </c>
      <c r="D155" s="72"/>
      <c r="E155" s="208"/>
      <c r="F155" s="209"/>
      <c r="G155" s="209"/>
      <c r="H155" s="218" t="s">
        <v>633</v>
      </c>
      <c r="I155" s="84">
        <v>1</v>
      </c>
      <c r="J155" s="214">
        <v>0</v>
      </c>
      <c r="K155" s="102">
        <v>0</v>
      </c>
      <c r="L155" s="210">
        <v>1200</v>
      </c>
    </row>
    <row r="156" spans="1:12" s="2" customFormat="1" ht="15" customHeight="1" x14ac:dyDescent="0.35">
      <c r="A156" s="172">
        <v>43999</v>
      </c>
      <c r="B156" s="71" t="s">
        <v>634</v>
      </c>
      <c r="C156" s="72" t="s">
        <v>635</v>
      </c>
      <c r="D156" s="72" t="s">
        <v>464</v>
      </c>
      <c r="E156" s="208"/>
      <c r="F156" s="209"/>
      <c r="G156" s="209"/>
      <c r="H156" s="218" t="s">
        <v>491</v>
      </c>
      <c r="I156" s="84">
        <v>1</v>
      </c>
      <c r="J156" s="214">
        <v>0</v>
      </c>
      <c r="K156" s="102">
        <v>0</v>
      </c>
      <c r="L156" s="210">
        <v>6000</v>
      </c>
    </row>
    <row r="157" spans="1:12" s="2" customFormat="1" ht="15" customHeight="1" x14ac:dyDescent="0.35">
      <c r="A157" s="172">
        <v>43999</v>
      </c>
      <c r="B157" s="71" t="s">
        <v>636</v>
      </c>
      <c r="C157" s="72" t="s">
        <v>637</v>
      </c>
      <c r="D157" s="72" t="s">
        <v>638</v>
      </c>
      <c r="E157" s="208"/>
      <c r="F157" s="209"/>
      <c r="G157" s="209"/>
      <c r="H157" s="218" t="s">
        <v>491</v>
      </c>
      <c r="I157" s="84">
        <v>1</v>
      </c>
      <c r="J157" s="214">
        <v>0</v>
      </c>
      <c r="K157" s="102">
        <v>0</v>
      </c>
      <c r="L157" s="210">
        <v>6000</v>
      </c>
    </row>
    <row r="158" spans="1:12" s="2" customFormat="1" ht="15" customHeight="1" x14ac:dyDescent="0.35">
      <c r="A158" s="172">
        <v>44000</v>
      </c>
      <c r="B158" s="71" t="s">
        <v>406</v>
      </c>
      <c r="C158" s="72" t="s">
        <v>407</v>
      </c>
      <c r="D158" s="72" t="s">
        <v>408</v>
      </c>
      <c r="E158" s="208"/>
      <c r="F158" s="209"/>
      <c r="G158" s="209"/>
      <c r="H158" s="218" t="s">
        <v>409</v>
      </c>
      <c r="I158" s="84">
        <v>1</v>
      </c>
      <c r="J158" s="214">
        <v>0</v>
      </c>
      <c r="K158" s="102">
        <v>0</v>
      </c>
      <c r="L158" s="210">
        <v>3000</v>
      </c>
    </row>
    <row r="159" spans="1:12" s="2" customFormat="1" ht="15" customHeight="1" x14ac:dyDescent="0.35">
      <c r="A159" s="172">
        <v>44000</v>
      </c>
      <c r="B159" s="71" t="s">
        <v>611</v>
      </c>
      <c r="C159" s="72" t="s">
        <v>612</v>
      </c>
      <c r="D159" s="72" t="s">
        <v>392</v>
      </c>
      <c r="E159" s="208"/>
      <c r="F159" s="209"/>
      <c r="G159" s="209"/>
      <c r="H159" s="218" t="s">
        <v>613</v>
      </c>
      <c r="I159" s="84">
        <v>1</v>
      </c>
      <c r="J159" s="214">
        <v>0</v>
      </c>
      <c r="K159" s="102">
        <v>0</v>
      </c>
      <c r="L159" s="210">
        <v>14599</v>
      </c>
    </row>
    <row r="160" spans="1:12" s="2" customFormat="1" ht="15" customHeight="1" x14ac:dyDescent="0.35">
      <c r="A160" s="172">
        <v>44000</v>
      </c>
      <c r="B160" s="71" t="s">
        <v>614</v>
      </c>
      <c r="C160" s="72" t="s">
        <v>615</v>
      </c>
      <c r="D160" s="72" t="s">
        <v>507</v>
      </c>
      <c r="E160" s="208"/>
      <c r="F160" s="209"/>
      <c r="G160" s="209"/>
      <c r="H160" s="218" t="s">
        <v>240</v>
      </c>
      <c r="I160" s="84">
        <v>1</v>
      </c>
      <c r="J160" s="214">
        <v>0</v>
      </c>
      <c r="K160" s="102">
        <v>0</v>
      </c>
      <c r="L160" s="210">
        <v>9600</v>
      </c>
    </row>
    <row r="161" spans="1:12" s="2" customFormat="1" ht="15" customHeight="1" x14ac:dyDescent="0.35">
      <c r="A161" s="172">
        <v>44000</v>
      </c>
      <c r="B161" s="71" t="s">
        <v>616</v>
      </c>
      <c r="C161" s="72" t="s">
        <v>617</v>
      </c>
      <c r="D161" s="72" t="s">
        <v>308</v>
      </c>
      <c r="E161" s="208"/>
      <c r="F161" s="209"/>
      <c r="G161" s="209"/>
      <c r="H161" s="218" t="s">
        <v>240</v>
      </c>
      <c r="I161" s="84">
        <v>1</v>
      </c>
      <c r="J161" s="214">
        <v>0</v>
      </c>
      <c r="K161" s="102">
        <v>0</v>
      </c>
      <c r="L161" s="210">
        <v>9600</v>
      </c>
    </row>
    <row r="162" spans="1:12" s="2" customFormat="1" ht="15" customHeight="1" x14ac:dyDescent="0.35">
      <c r="A162" s="172">
        <v>44000</v>
      </c>
      <c r="B162" s="71" t="s">
        <v>618</v>
      </c>
      <c r="C162" s="72" t="s">
        <v>619</v>
      </c>
      <c r="D162" s="72"/>
      <c r="E162" s="208"/>
      <c r="F162" s="209"/>
      <c r="G162" s="209"/>
      <c r="H162" s="218" t="s">
        <v>240</v>
      </c>
      <c r="I162" s="84">
        <v>1</v>
      </c>
      <c r="J162" s="214">
        <v>0</v>
      </c>
      <c r="K162" s="102">
        <v>0</v>
      </c>
      <c r="L162" s="210">
        <v>4800</v>
      </c>
    </row>
    <row r="163" spans="1:12" s="2" customFormat="1" ht="15" customHeight="1" x14ac:dyDescent="0.35">
      <c r="A163" s="172">
        <v>44000</v>
      </c>
      <c r="B163" s="71" t="s">
        <v>620</v>
      </c>
      <c r="C163" s="72" t="s">
        <v>621</v>
      </c>
      <c r="D163" s="72" t="s">
        <v>549</v>
      </c>
      <c r="E163" s="208"/>
      <c r="F163" s="209"/>
      <c r="G163" s="209"/>
      <c r="H163" s="218" t="s">
        <v>622</v>
      </c>
      <c r="I163" s="84">
        <v>1</v>
      </c>
      <c r="J163" s="214">
        <v>0</v>
      </c>
      <c r="K163" s="102">
        <v>0</v>
      </c>
      <c r="L163" s="210">
        <v>11000</v>
      </c>
    </row>
    <row r="164" spans="1:12" s="2" customFormat="1" ht="15" customHeight="1" x14ac:dyDescent="0.35">
      <c r="A164" s="170">
        <v>44001</v>
      </c>
      <c r="B164" s="79" t="s">
        <v>422</v>
      </c>
      <c r="C164" s="73" t="s">
        <v>423</v>
      </c>
      <c r="D164" s="73" t="s">
        <v>424</v>
      </c>
      <c r="E164" s="73"/>
      <c r="F164" s="208"/>
      <c r="G164" s="73"/>
      <c r="H164" s="73" t="s">
        <v>425</v>
      </c>
      <c r="I164" s="82">
        <v>1</v>
      </c>
      <c r="J164" s="246">
        <v>0</v>
      </c>
      <c r="K164" s="120">
        <v>400</v>
      </c>
      <c r="L164" s="171">
        <v>14000</v>
      </c>
    </row>
    <row r="165" spans="1:12" s="2" customFormat="1" ht="15" customHeight="1" x14ac:dyDescent="0.35">
      <c r="A165" s="172">
        <v>44001</v>
      </c>
      <c r="B165" s="71" t="s">
        <v>488</v>
      </c>
      <c r="C165" s="255" t="s">
        <v>489</v>
      </c>
      <c r="D165" s="72" t="s">
        <v>490</v>
      </c>
      <c r="E165" s="208"/>
      <c r="F165" s="209"/>
      <c r="G165" s="209"/>
      <c r="H165" s="218" t="s">
        <v>491</v>
      </c>
      <c r="I165" s="84">
        <v>1</v>
      </c>
      <c r="J165" s="214">
        <v>0</v>
      </c>
      <c r="K165" s="102">
        <v>0</v>
      </c>
      <c r="L165" s="210">
        <v>5000</v>
      </c>
    </row>
    <row r="166" spans="1:12" s="2" customFormat="1" ht="15" customHeight="1" x14ac:dyDescent="0.35">
      <c r="A166" s="172">
        <v>44001</v>
      </c>
      <c r="B166" s="71" t="s">
        <v>492</v>
      </c>
      <c r="C166" s="72" t="s">
        <v>493</v>
      </c>
      <c r="D166" s="72" t="s">
        <v>392</v>
      </c>
      <c r="E166" s="208"/>
      <c r="F166" s="209"/>
      <c r="G166" s="209"/>
      <c r="H166" s="218" t="s">
        <v>491</v>
      </c>
      <c r="I166" s="84">
        <v>1</v>
      </c>
      <c r="J166" s="214">
        <v>0</v>
      </c>
      <c r="K166" s="102">
        <v>0</v>
      </c>
      <c r="L166" s="210">
        <v>5000</v>
      </c>
    </row>
    <row r="167" spans="1:12" s="2" customFormat="1" ht="15" customHeight="1" x14ac:dyDescent="0.35">
      <c r="A167" s="172">
        <v>44001</v>
      </c>
      <c r="B167" s="71" t="s">
        <v>494</v>
      </c>
      <c r="C167" s="72" t="s">
        <v>495</v>
      </c>
      <c r="D167" s="72" t="s">
        <v>496</v>
      </c>
      <c r="E167" s="208"/>
      <c r="F167" s="209"/>
      <c r="G167" s="209"/>
      <c r="H167" s="218" t="s">
        <v>497</v>
      </c>
      <c r="I167" s="84">
        <v>1</v>
      </c>
      <c r="J167" s="214">
        <v>0</v>
      </c>
      <c r="K167" s="102">
        <v>0</v>
      </c>
      <c r="L167" s="210">
        <v>1500</v>
      </c>
    </row>
    <row r="168" spans="1:12" s="2" customFormat="1" ht="15" customHeight="1" x14ac:dyDescent="0.35">
      <c r="A168" s="172">
        <v>44004</v>
      </c>
      <c r="B168" s="71" t="s">
        <v>584</v>
      </c>
      <c r="C168" s="72" t="s">
        <v>585</v>
      </c>
      <c r="D168" s="72" t="s">
        <v>586</v>
      </c>
      <c r="E168" s="208"/>
      <c r="F168" s="209"/>
      <c r="G168" s="209"/>
      <c r="H168" s="218" t="s">
        <v>587</v>
      </c>
      <c r="I168" s="84">
        <v>1</v>
      </c>
      <c r="J168" s="214">
        <v>0</v>
      </c>
      <c r="K168" s="102">
        <v>0</v>
      </c>
      <c r="L168" s="210">
        <v>2143</v>
      </c>
    </row>
    <row r="169" spans="1:12" s="2" customFormat="1" ht="15" customHeight="1" x14ac:dyDescent="0.35">
      <c r="A169" s="172">
        <v>44004</v>
      </c>
      <c r="B169" s="71" t="s">
        <v>588</v>
      </c>
      <c r="C169" s="72" t="s">
        <v>589</v>
      </c>
      <c r="D169" s="72" t="s">
        <v>484</v>
      </c>
      <c r="E169" s="208"/>
      <c r="F169" s="209"/>
      <c r="G169" s="209"/>
      <c r="H169" s="218" t="s">
        <v>472</v>
      </c>
      <c r="I169" s="84">
        <v>1</v>
      </c>
      <c r="J169" s="214">
        <v>0</v>
      </c>
      <c r="K169" s="102">
        <v>0</v>
      </c>
      <c r="L169" s="210">
        <v>11500</v>
      </c>
    </row>
    <row r="170" spans="1:12" s="2" customFormat="1" ht="15" customHeight="1" x14ac:dyDescent="0.35">
      <c r="A170" s="172">
        <v>44004</v>
      </c>
      <c r="B170" s="71" t="s">
        <v>590</v>
      </c>
      <c r="C170" s="72" t="s">
        <v>591</v>
      </c>
      <c r="D170" s="72" t="s">
        <v>520</v>
      </c>
      <c r="E170" s="208"/>
      <c r="F170" s="209"/>
      <c r="G170" s="209"/>
      <c r="H170" s="218" t="s">
        <v>472</v>
      </c>
      <c r="I170" s="84">
        <v>1</v>
      </c>
      <c r="J170" s="214">
        <v>0</v>
      </c>
      <c r="K170" s="102">
        <v>0</v>
      </c>
      <c r="L170" s="210">
        <v>10000</v>
      </c>
    </row>
    <row r="171" spans="1:12" s="2" customFormat="1" ht="15" customHeight="1" x14ac:dyDescent="0.35">
      <c r="A171" s="172">
        <v>44004</v>
      </c>
      <c r="B171" s="71" t="s">
        <v>592</v>
      </c>
      <c r="C171" s="72" t="s">
        <v>593</v>
      </c>
      <c r="D171" s="72" t="s">
        <v>594</v>
      </c>
      <c r="E171" s="208"/>
      <c r="F171" s="209"/>
      <c r="G171" s="209"/>
      <c r="H171" s="218" t="s">
        <v>472</v>
      </c>
      <c r="I171" s="84">
        <v>1</v>
      </c>
      <c r="J171" s="214">
        <v>0</v>
      </c>
      <c r="K171" s="102">
        <v>0</v>
      </c>
      <c r="L171" s="210">
        <v>8500</v>
      </c>
    </row>
    <row r="172" spans="1:12" s="2" customFormat="1" ht="15" customHeight="1" x14ac:dyDescent="0.35">
      <c r="A172" s="172">
        <v>44004</v>
      </c>
      <c r="B172" s="71" t="s">
        <v>595</v>
      </c>
      <c r="C172" s="72" t="s">
        <v>596</v>
      </c>
      <c r="D172" s="72" t="s">
        <v>392</v>
      </c>
      <c r="E172" s="208"/>
      <c r="F172" s="209"/>
      <c r="G172" s="209"/>
      <c r="H172" s="218" t="s">
        <v>472</v>
      </c>
      <c r="I172" s="84">
        <v>1</v>
      </c>
      <c r="J172" s="214">
        <v>0</v>
      </c>
      <c r="K172" s="102">
        <v>0</v>
      </c>
      <c r="L172" s="210">
        <v>6700</v>
      </c>
    </row>
    <row r="173" spans="1:12" s="2" customFormat="1" ht="15" customHeight="1" x14ac:dyDescent="0.35">
      <c r="A173" s="172">
        <v>44004</v>
      </c>
      <c r="B173" s="71" t="s">
        <v>597</v>
      </c>
      <c r="C173" s="72" t="s">
        <v>598</v>
      </c>
      <c r="D173" s="72" t="s">
        <v>586</v>
      </c>
      <c r="E173" s="208"/>
      <c r="F173" s="209"/>
      <c r="G173" s="209"/>
      <c r="H173" s="218" t="s">
        <v>599</v>
      </c>
      <c r="I173" s="84">
        <v>1</v>
      </c>
      <c r="J173" s="214">
        <v>0</v>
      </c>
      <c r="K173" s="102">
        <v>0</v>
      </c>
      <c r="L173" s="210">
        <v>4000</v>
      </c>
    </row>
    <row r="174" spans="1:12" s="2" customFormat="1" ht="15" customHeight="1" x14ac:dyDescent="0.35">
      <c r="A174" s="170">
        <v>44005</v>
      </c>
      <c r="B174" s="79" t="s">
        <v>394</v>
      </c>
      <c r="C174" s="73" t="s">
        <v>395</v>
      </c>
      <c r="D174" s="73" t="s">
        <v>396</v>
      </c>
      <c r="E174" s="73"/>
      <c r="F174" s="208"/>
      <c r="G174" s="73"/>
      <c r="H174" s="73" t="s">
        <v>397</v>
      </c>
      <c r="I174" s="82">
        <v>1</v>
      </c>
      <c r="J174" s="246">
        <v>0</v>
      </c>
      <c r="K174" s="120">
        <v>0</v>
      </c>
      <c r="L174" s="171">
        <v>5000</v>
      </c>
    </row>
    <row r="175" spans="1:12" s="2" customFormat="1" ht="15" customHeight="1" x14ac:dyDescent="0.35">
      <c r="A175" s="170">
        <v>44005</v>
      </c>
      <c r="B175" s="79" t="s">
        <v>398</v>
      </c>
      <c r="C175" s="73" t="s">
        <v>399</v>
      </c>
      <c r="D175" s="73" t="s">
        <v>400</v>
      </c>
      <c r="E175" s="73"/>
      <c r="F175" s="208"/>
      <c r="G175" s="73"/>
      <c r="H175" s="73" t="s">
        <v>401</v>
      </c>
      <c r="I175" s="82">
        <v>1</v>
      </c>
      <c r="J175" s="246">
        <v>0</v>
      </c>
      <c r="K175" s="120">
        <v>0</v>
      </c>
      <c r="L175" s="171">
        <v>800</v>
      </c>
    </row>
    <row r="176" spans="1:12" s="2" customFormat="1" ht="15" customHeight="1" x14ac:dyDescent="0.35">
      <c r="A176" s="172">
        <v>44005</v>
      </c>
      <c r="B176" s="71" t="s">
        <v>402</v>
      </c>
      <c r="C176" s="72" t="s">
        <v>403</v>
      </c>
      <c r="D176" s="72" t="s">
        <v>404</v>
      </c>
      <c r="E176" s="208"/>
      <c r="F176" s="209"/>
      <c r="G176" s="209"/>
      <c r="H176" s="218" t="s">
        <v>405</v>
      </c>
      <c r="I176" s="84">
        <v>1</v>
      </c>
      <c r="J176" s="214">
        <v>0</v>
      </c>
      <c r="K176" s="102">
        <v>0</v>
      </c>
      <c r="L176" s="210">
        <v>200</v>
      </c>
    </row>
    <row r="177" spans="1:12" s="2" customFormat="1" ht="15" customHeight="1" x14ac:dyDescent="0.35">
      <c r="A177" s="172">
        <v>44005</v>
      </c>
      <c r="B177" s="71" t="s">
        <v>606</v>
      </c>
      <c r="C177" s="72" t="s">
        <v>607</v>
      </c>
      <c r="D177" s="72" t="s">
        <v>308</v>
      </c>
      <c r="E177" s="208"/>
      <c r="F177" s="209"/>
      <c r="G177" s="209"/>
      <c r="H177" s="218" t="s">
        <v>533</v>
      </c>
      <c r="I177" s="84">
        <v>1</v>
      </c>
      <c r="J177" s="214">
        <v>0</v>
      </c>
      <c r="K177" s="102">
        <v>0</v>
      </c>
      <c r="L177" s="210">
        <v>5251</v>
      </c>
    </row>
    <row r="178" spans="1:12" s="2" customFormat="1" ht="15" customHeight="1" x14ac:dyDescent="0.35">
      <c r="A178" s="172">
        <v>44005</v>
      </c>
      <c r="B178" s="71" t="s">
        <v>608</v>
      </c>
      <c r="C178" s="72" t="s">
        <v>609</v>
      </c>
      <c r="D178" s="72" t="s">
        <v>610</v>
      </c>
      <c r="E178" s="208"/>
      <c r="F178" s="209"/>
      <c r="G178" s="209"/>
      <c r="H178" s="218" t="s">
        <v>533</v>
      </c>
      <c r="I178" s="84">
        <v>1</v>
      </c>
      <c r="J178" s="214">
        <v>0</v>
      </c>
      <c r="K178" s="102">
        <v>0</v>
      </c>
      <c r="L178" s="210">
        <v>4835</v>
      </c>
    </row>
    <row r="179" spans="1:12" s="2" customFormat="1" ht="15" customHeight="1" x14ac:dyDescent="0.35">
      <c r="A179" s="170">
        <v>44006</v>
      </c>
      <c r="B179" s="79" t="s">
        <v>358</v>
      </c>
      <c r="C179" s="73" t="s">
        <v>359</v>
      </c>
      <c r="D179" s="73" t="s">
        <v>360</v>
      </c>
      <c r="E179" s="73"/>
      <c r="F179" s="208"/>
      <c r="G179" s="73"/>
      <c r="H179" s="73" t="s">
        <v>361</v>
      </c>
      <c r="I179" s="82">
        <v>1</v>
      </c>
      <c r="J179" s="246">
        <v>1044</v>
      </c>
      <c r="K179" s="120">
        <v>588</v>
      </c>
      <c r="L179" s="171">
        <v>35000</v>
      </c>
    </row>
    <row r="180" spans="1:12" s="2" customFormat="1" ht="15" customHeight="1" x14ac:dyDescent="0.35">
      <c r="A180" s="216">
        <v>44006</v>
      </c>
      <c r="B180" s="217" t="s">
        <v>362</v>
      </c>
      <c r="C180" s="218" t="s">
        <v>363</v>
      </c>
      <c r="D180" s="218" t="s">
        <v>250</v>
      </c>
      <c r="E180" s="73"/>
      <c r="F180" s="243"/>
      <c r="G180" s="243"/>
      <c r="H180" s="218" t="s">
        <v>364</v>
      </c>
      <c r="I180" s="82">
        <v>1</v>
      </c>
      <c r="J180" s="244">
        <v>4398</v>
      </c>
      <c r="K180" s="245">
        <v>908</v>
      </c>
      <c r="L180" s="171">
        <v>135504</v>
      </c>
    </row>
    <row r="181" spans="1:12" s="2" customFormat="1" ht="15" customHeight="1" x14ac:dyDescent="0.35">
      <c r="A181" s="170">
        <v>44006</v>
      </c>
      <c r="B181" s="79" t="s">
        <v>378</v>
      </c>
      <c r="C181" s="73" t="s">
        <v>379</v>
      </c>
      <c r="D181" s="73" t="s">
        <v>380</v>
      </c>
      <c r="E181" s="73"/>
      <c r="F181" s="208"/>
      <c r="G181" s="73"/>
      <c r="H181" s="73" t="s">
        <v>381</v>
      </c>
      <c r="I181" s="82">
        <v>1</v>
      </c>
      <c r="J181" s="246">
        <v>0</v>
      </c>
      <c r="K181" s="120">
        <v>0</v>
      </c>
      <c r="L181" s="171">
        <v>7000</v>
      </c>
    </row>
    <row r="182" spans="1:12" s="2" customFormat="1" ht="15" customHeight="1" x14ac:dyDescent="0.35">
      <c r="A182" s="172">
        <v>44006</v>
      </c>
      <c r="B182" s="71" t="s">
        <v>382</v>
      </c>
      <c r="C182" s="72" t="s">
        <v>383</v>
      </c>
      <c r="D182" s="72" t="s">
        <v>384</v>
      </c>
      <c r="E182" s="208"/>
      <c r="F182" s="209"/>
      <c r="G182" s="209"/>
      <c r="H182" s="218" t="s">
        <v>385</v>
      </c>
      <c r="I182" s="84">
        <v>1</v>
      </c>
      <c r="J182" s="214">
        <v>0</v>
      </c>
      <c r="K182" s="102">
        <v>224</v>
      </c>
      <c r="L182" s="210">
        <v>6061</v>
      </c>
    </row>
    <row r="183" spans="1:12" s="2" customFormat="1" ht="15" customHeight="1" x14ac:dyDescent="0.35">
      <c r="A183" s="170">
        <v>44006</v>
      </c>
      <c r="B183" s="79" t="s">
        <v>386</v>
      </c>
      <c r="C183" s="73" t="s">
        <v>387</v>
      </c>
      <c r="D183" s="73" t="s">
        <v>388</v>
      </c>
      <c r="E183" s="73"/>
      <c r="F183" s="208"/>
      <c r="G183" s="73"/>
      <c r="H183" s="73" t="s">
        <v>389</v>
      </c>
      <c r="I183" s="82">
        <v>1</v>
      </c>
      <c r="J183" s="246">
        <v>0</v>
      </c>
      <c r="K183" s="120">
        <v>350</v>
      </c>
      <c r="L183" s="171">
        <v>3500</v>
      </c>
    </row>
    <row r="184" spans="1:12" s="2" customFormat="1" ht="15" customHeight="1" x14ac:dyDescent="0.35">
      <c r="A184" s="170">
        <v>44006</v>
      </c>
      <c r="B184" s="79" t="s">
        <v>390</v>
      </c>
      <c r="C184" s="73" t="s">
        <v>391</v>
      </c>
      <c r="D184" s="73" t="s">
        <v>392</v>
      </c>
      <c r="E184" s="73"/>
      <c r="F184" s="208"/>
      <c r="G184" s="73"/>
      <c r="H184" s="73" t="s">
        <v>393</v>
      </c>
      <c r="I184" s="82">
        <v>1</v>
      </c>
      <c r="J184" s="246">
        <v>0</v>
      </c>
      <c r="K184" s="120">
        <v>520</v>
      </c>
      <c r="L184" s="210">
        <v>1885</v>
      </c>
    </row>
    <row r="185" spans="1:12" s="2" customFormat="1" ht="15" customHeight="1" x14ac:dyDescent="0.35">
      <c r="A185" s="172">
        <v>44007</v>
      </c>
      <c r="B185" s="71" t="s">
        <v>371</v>
      </c>
      <c r="C185" s="72" t="s">
        <v>372</v>
      </c>
      <c r="D185" s="72" t="s">
        <v>373</v>
      </c>
      <c r="E185" s="208"/>
      <c r="F185" s="213"/>
      <c r="G185" s="72"/>
      <c r="H185" s="218" t="s">
        <v>374</v>
      </c>
      <c r="I185" s="84">
        <v>1</v>
      </c>
      <c r="J185" s="75">
        <v>0</v>
      </c>
      <c r="K185" s="102">
        <v>0</v>
      </c>
      <c r="L185" s="171">
        <v>7000</v>
      </c>
    </row>
    <row r="186" spans="1:12" s="2" customFormat="1" ht="15" customHeight="1" x14ac:dyDescent="0.35">
      <c r="A186" s="216">
        <v>44007</v>
      </c>
      <c r="B186" s="71" t="s">
        <v>375</v>
      </c>
      <c r="C186" s="72" t="s">
        <v>376</v>
      </c>
      <c r="D186" s="72" t="s">
        <v>141</v>
      </c>
      <c r="E186" s="208"/>
      <c r="F186" s="133"/>
      <c r="G186" s="72"/>
      <c r="H186" s="218" t="s">
        <v>377</v>
      </c>
      <c r="I186" s="84">
        <v>1</v>
      </c>
      <c r="J186" s="214">
        <v>0</v>
      </c>
      <c r="K186" s="102">
        <v>0</v>
      </c>
      <c r="L186" s="171">
        <v>25000</v>
      </c>
    </row>
    <row r="187" spans="1:12" s="2" customFormat="1" ht="15" customHeight="1" x14ac:dyDescent="0.35">
      <c r="A187" s="172">
        <v>44007</v>
      </c>
      <c r="B187" s="71" t="s">
        <v>600</v>
      </c>
      <c r="C187" s="72" t="s">
        <v>601</v>
      </c>
      <c r="D187" s="72"/>
      <c r="E187" s="208"/>
      <c r="F187" s="209"/>
      <c r="G187" s="209"/>
      <c r="H187" s="218" t="s">
        <v>472</v>
      </c>
      <c r="I187" s="84">
        <v>1</v>
      </c>
      <c r="J187" s="214">
        <v>0</v>
      </c>
      <c r="K187" s="102">
        <v>0</v>
      </c>
      <c r="L187" s="210">
        <v>5000</v>
      </c>
    </row>
    <row r="188" spans="1:12" s="2" customFormat="1" ht="15" customHeight="1" x14ac:dyDescent="0.35">
      <c r="A188" s="172">
        <v>44007</v>
      </c>
      <c r="B188" s="71" t="s">
        <v>602</v>
      </c>
      <c r="C188" s="72" t="s">
        <v>603</v>
      </c>
      <c r="D188" s="72" t="s">
        <v>468</v>
      </c>
      <c r="E188" s="208"/>
      <c r="F188" s="209"/>
      <c r="G188" s="209"/>
      <c r="H188" s="218" t="s">
        <v>472</v>
      </c>
      <c r="I188" s="84">
        <v>1</v>
      </c>
      <c r="J188" s="214">
        <v>0</v>
      </c>
      <c r="K188" s="102">
        <v>0</v>
      </c>
      <c r="L188" s="210">
        <v>8000</v>
      </c>
    </row>
    <row r="189" spans="1:12" s="2" customFormat="1" ht="15" customHeight="1" x14ac:dyDescent="0.35">
      <c r="A189" s="172">
        <v>44007</v>
      </c>
      <c r="B189" s="71" t="s">
        <v>604</v>
      </c>
      <c r="C189" s="72" t="s">
        <v>605</v>
      </c>
      <c r="D189" s="72"/>
      <c r="E189" s="208"/>
      <c r="F189" s="209"/>
      <c r="G189" s="209"/>
      <c r="H189" s="218" t="s">
        <v>472</v>
      </c>
      <c r="I189" s="84">
        <v>1</v>
      </c>
      <c r="J189" s="214">
        <v>0</v>
      </c>
      <c r="K189" s="102">
        <v>0</v>
      </c>
      <c r="L189" s="210">
        <v>8500</v>
      </c>
    </row>
    <row r="190" spans="1:12" s="2" customFormat="1" ht="15" customHeight="1" x14ac:dyDescent="0.35">
      <c r="A190" s="172">
        <v>44008</v>
      </c>
      <c r="B190" s="71" t="s">
        <v>832</v>
      </c>
      <c r="C190" s="72" t="s">
        <v>833</v>
      </c>
      <c r="D190" s="72" t="s">
        <v>834</v>
      </c>
      <c r="E190" s="208"/>
      <c r="F190" s="209"/>
      <c r="G190" s="209"/>
      <c r="H190" s="218" t="s">
        <v>91</v>
      </c>
      <c r="I190" s="84">
        <v>1</v>
      </c>
      <c r="J190" s="214">
        <v>0</v>
      </c>
      <c r="K190" s="102">
        <v>0</v>
      </c>
      <c r="L190" s="210">
        <v>12760</v>
      </c>
    </row>
    <row r="191" spans="1:12" s="2" customFormat="1" ht="15" customHeight="1" x14ac:dyDescent="0.35">
      <c r="A191" s="172">
        <v>44008</v>
      </c>
      <c r="B191" s="71" t="s">
        <v>835</v>
      </c>
      <c r="C191" s="72" t="s">
        <v>836</v>
      </c>
      <c r="D191" s="72" t="s">
        <v>558</v>
      </c>
      <c r="E191" s="208"/>
      <c r="F191" s="209"/>
      <c r="G191" s="209"/>
      <c r="H191" s="218" t="s">
        <v>465</v>
      </c>
      <c r="I191" s="84">
        <v>1</v>
      </c>
      <c r="J191" s="214">
        <v>0</v>
      </c>
      <c r="K191" s="102">
        <v>0</v>
      </c>
      <c r="L191" s="210">
        <v>24005</v>
      </c>
    </row>
    <row r="192" spans="1:12" s="2" customFormat="1" ht="15" customHeight="1" x14ac:dyDescent="0.35">
      <c r="A192" s="172">
        <v>44008</v>
      </c>
      <c r="B192" s="71" t="s">
        <v>837</v>
      </c>
      <c r="C192" s="72" t="s">
        <v>838</v>
      </c>
      <c r="D192" s="72" t="s">
        <v>558</v>
      </c>
      <c r="E192" s="208"/>
      <c r="F192" s="209"/>
      <c r="G192" s="209"/>
      <c r="H192" s="218" t="s">
        <v>465</v>
      </c>
      <c r="I192" s="84">
        <v>1</v>
      </c>
      <c r="J192" s="214">
        <v>0</v>
      </c>
      <c r="K192" s="102">
        <v>0</v>
      </c>
      <c r="L192" s="210">
        <v>11210</v>
      </c>
    </row>
    <row r="193" spans="1:12" s="2" customFormat="1" ht="15" customHeight="1" x14ac:dyDescent="0.35">
      <c r="A193" s="172">
        <v>44008</v>
      </c>
      <c r="B193" s="71" t="s">
        <v>839</v>
      </c>
      <c r="C193" s="72" t="s">
        <v>840</v>
      </c>
      <c r="D193" s="72" t="s">
        <v>464</v>
      </c>
      <c r="E193" s="208"/>
      <c r="F193" s="209"/>
      <c r="G193" s="209"/>
      <c r="H193" s="218" t="s">
        <v>465</v>
      </c>
      <c r="I193" s="84">
        <v>1</v>
      </c>
      <c r="J193" s="214">
        <v>0</v>
      </c>
      <c r="K193" s="102">
        <v>0</v>
      </c>
      <c r="L193" s="210">
        <v>20272</v>
      </c>
    </row>
    <row r="194" spans="1:12" s="2" customFormat="1" ht="15" customHeight="1" x14ac:dyDescent="0.35">
      <c r="A194" s="172">
        <v>44008</v>
      </c>
      <c r="B194" s="71" t="s">
        <v>841</v>
      </c>
      <c r="C194" s="72" t="s">
        <v>842</v>
      </c>
      <c r="D194" s="72" t="s">
        <v>420</v>
      </c>
      <c r="E194" s="208"/>
      <c r="F194" s="209"/>
      <c r="G194" s="209"/>
      <c r="H194" s="218" t="s">
        <v>465</v>
      </c>
      <c r="I194" s="84">
        <v>1</v>
      </c>
      <c r="J194" s="214">
        <v>0</v>
      </c>
      <c r="K194" s="102">
        <v>0</v>
      </c>
      <c r="L194" s="210">
        <v>15650</v>
      </c>
    </row>
    <row r="195" spans="1:12" s="2" customFormat="1" ht="15" customHeight="1" x14ac:dyDescent="0.35">
      <c r="A195" s="172">
        <v>44008</v>
      </c>
      <c r="B195" s="71" t="s">
        <v>843</v>
      </c>
      <c r="C195" s="72" t="s">
        <v>844</v>
      </c>
      <c r="D195" s="72" t="s">
        <v>481</v>
      </c>
      <c r="E195" s="208"/>
      <c r="F195" s="209"/>
      <c r="G195" s="209"/>
      <c r="H195" s="218" t="s">
        <v>465</v>
      </c>
      <c r="I195" s="84">
        <v>1</v>
      </c>
      <c r="J195" s="214">
        <v>0</v>
      </c>
      <c r="K195" s="102">
        <v>0</v>
      </c>
      <c r="L195" s="210">
        <v>12379</v>
      </c>
    </row>
    <row r="196" spans="1:12" s="2" customFormat="1" ht="15" customHeight="1" x14ac:dyDescent="0.35">
      <c r="A196" s="172">
        <v>44008</v>
      </c>
      <c r="B196" s="71" t="s">
        <v>845</v>
      </c>
      <c r="C196" s="72" t="s">
        <v>846</v>
      </c>
      <c r="D196" s="72" t="s">
        <v>481</v>
      </c>
      <c r="E196" s="208"/>
      <c r="F196" s="209"/>
      <c r="G196" s="209"/>
      <c r="H196" s="218" t="s">
        <v>465</v>
      </c>
      <c r="I196" s="84">
        <v>1</v>
      </c>
      <c r="J196" s="214">
        <v>0</v>
      </c>
      <c r="K196" s="102">
        <v>0</v>
      </c>
      <c r="L196" s="210">
        <v>12844</v>
      </c>
    </row>
    <row r="197" spans="1:12" s="2" customFormat="1" ht="15" customHeight="1" x14ac:dyDescent="0.35">
      <c r="A197" s="172">
        <v>44008</v>
      </c>
      <c r="B197" s="71" t="s">
        <v>896</v>
      </c>
      <c r="C197" s="72" t="s">
        <v>897</v>
      </c>
      <c r="D197" s="72" t="s">
        <v>834</v>
      </c>
      <c r="E197" s="208"/>
      <c r="F197" s="209"/>
      <c r="G197" s="209"/>
      <c r="H197" s="218" t="s">
        <v>898</v>
      </c>
      <c r="I197" s="84">
        <v>1</v>
      </c>
      <c r="J197" s="214">
        <v>0</v>
      </c>
      <c r="K197" s="102">
        <v>0</v>
      </c>
      <c r="L197" s="210">
        <v>14000</v>
      </c>
    </row>
    <row r="198" spans="1:12" s="2" customFormat="1" ht="15" customHeight="1" x14ac:dyDescent="0.35">
      <c r="A198" s="172">
        <v>44008</v>
      </c>
      <c r="B198" s="71" t="s">
        <v>899</v>
      </c>
      <c r="C198" s="72" t="s">
        <v>900</v>
      </c>
      <c r="D198" s="72" t="s">
        <v>901</v>
      </c>
      <c r="E198" s="208"/>
      <c r="F198" s="209"/>
      <c r="G198" s="209"/>
      <c r="H198" s="218" t="s">
        <v>240</v>
      </c>
      <c r="I198" s="84">
        <v>1</v>
      </c>
      <c r="J198" s="214">
        <v>0</v>
      </c>
      <c r="K198" s="102">
        <v>0</v>
      </c>
      <c r="L198" s="210">
        <v>10300</v>
      </c>
    </row>
    <row r="199" spans="1:12" s="2" customFormat="1" ht="15" customHeight="1" x14ac:dyDescent="0.35">
      <c r="A199" s="172">
        <v>44008</v>
      </c>
      <c r="B199" s="71" t="s">
        <v>902</v>
      </c>
      <c r="C199" s="72" t="s">
        <v>903</v>
      </c>
      <c r="D199" s="72" t="s">
        <v>490</v>
      </c>
      <c r="E199" s="208"/>
      <c r="F199" s="209"/>
      <c r="G199" s="209"/>
      <c r="H199" s="218" t="s">
        <v>240</v>
      </c>
      <c r="I199" s="84">
        <v>1</v>
      </c>
      <c r="J199" s="214">
        <v>0</v>
      </c>
      <c r="K199" s="102">
        <v>0</v>
      </c>
      <c r="L199" s="210">
        <v>7024</v>
      </c>
    </row>
    <row r="200" spans="1:12" s="2" customFormat="1" ht="15" customHeight="1" x14ac:dyDescent="0.35">
      <c r="A200" s="172">
        <v>44008</v>
      </c>
      <c r="B200" s="71" t="s">
        <v>904</v>
      </c>
      <c r="C200" s="72" t="s">
        <v>905</v>
      </c>
      <c r="D200" s="72" t="s">
        <v>392</v>
      </c>
      <c r="E200" s="208"/>
      <c r="F200" s="209"/>
      <c r="G200" s="209"/>
      <c r="H200" s="218" t="s">
        <v>240</v>
      </c>
      <c r="I200" s="84">
        <v>1</v>
      </c>
      <c r="J200" s="214">
        <v>0</v>
      </c>
      <c r="K200" s="102">
        <v>0</v>
      </c>
      <c r="L200" s="210">
        <v>8500</v>
      </c>
    </row>
    <row r="201" spans="1:12" s="2" customFormat="1" ht="15" customHeight="1" x14ac:dyDescent="0.35">
      <c r="A201" s="172">
        <v>44008</v>
      </c>
      <c r="B201" s="71" t="s">
        <v>906</v>
      </c>
      <c r="C201" s="72" t="s">
        <v>907</v>
      </c>
      <c r="D201" s="72" t="s">
        <v>373</v>
      </c>
      <c r="E201" s="208"/>
      <c r="F201" s="209"/>
      <c r="G201" s="209"/>
      <c r="H201" s="218" t="s">
        <v>240</v>
      </c>
      <c r="I201" s="84">
        <v>1</v>
      </c>
      <c r="J201" s="214">
        <v>0</v>
      </c>
      <c r="K201" s="102">
        <v>0</v>
      </c>
      <c r="L201" s="210">
        <v>8900</v>
      </c>
    </row>
    <row r="202" spans="1:12" s="2" customFormat="1" ht="15" customHeight="1" x14ac:dyDescent="0.35">
      <c r="A202" s="172">
        <v>44011</v>
      </c>
      <c r="B202" s="71" t="s">
        <v>847</v>
      </c>
      <c r="C202" s="72" t="s">
        <v>848</v>
      </c>
      <c r="D202" s="72" t="s">
        <v>490</v>
      </c>
      <c r="E202" s="208"/>
      <c r="F202" s="209"/>
      <c r="G202" s="209"/>
      <c r="H202" s="218" t="s">
        <v>240</v>
      </c>
      <c r="I202" s="84">
        <v>1</v>
      </c>
      <c r="J202" s="214">
        <v>0</v>
      </c>
      <c r="K202" s="102">
        <v>0</v>
      </c>
      <c r="L202" s="210">
        <v>7450</v>
      </c>
    </row>
    <row r="203" spans="1:12" s="2" customFormat="1" ht="15" customHeight="1" x14ac:dyDescent="0.35">
      <c r="A203" s="172">
        <v>44011</v>
      </c>
      <c r="B203" s="71" t="s">
        <v>849</v>
      </c>
      <c r="C203" s="72" t="s">
        <v>850</v>
      </c>
      <c r="D203" s="72" t="s">
        <v>392</v>
      </c>
      <c r="E203" s="208"/>
      <c r="F203" s="209"/>
      <c r="G203" s="209"/>
      <c r="H203" s="218" t="s">
        <v>515</v>
      </c>
      <c r="I203" s="84">
        <v>1</v>
      </c>
      <c r="J203" s="214">
        <v>0</v>
      </c>
      <c r="K203" s="102">
        <v>0</v>
      </c>
      <c r="L203" s="210">
        <v>5000</v>
      </c>
    </row>
    <row r="204" spans="1:12" s="2" customFormat="1" ht="15" customHeight="1" x14ac:dyDescent="0.35">
      <c r="A204" s="172">
        <v>44011</v>
      </c>
      <c r="B204" s="71" t="s">
        <v>851</v>
      </c>
      <c r="C204" s="72" t="s">
        <v>852</v>
      </c>
      <c r="D204" s="72" t="s">
        <v>162</v>
      </c>
      <c r="E204" s="208"/>
      <c r="F204" s="209"/>
      <c r="G204" s="209"/>
      <c r="H204" s="218" t="s">
        <v>853</v>
      </c>
      <c r="I204" s="84">
        <v>1</v>
      </c>
      <c r="J204" s="214">
        <v>2247</v>
      </c>
      <c r="K204" s="102">
        <v>564</v>
      </c>
      <c r="L204" s="210">
        <v>3000</v>
      </c>
    </row>
    <row r="205" spans="1:12" s="2" customFormat="1" ht="15" customHeight="1" x14ac:dyDescent="0.35">
      <c r="A205" s="172">
        <v>44011</v>
      </c>
      <c r="B205" s="71" t="s">
        <v>854</v>
      </c>
      <c r="C205" s="72" t="s">
        <v>855</v>
      </c>
      <c r="D205" s="72" t="s">
        <v>373</v>
      </c>
      <c r="E205" s="208"/>
      <c r="F205" s="209"/>
      <c r="G205" s="209"/>
      <c r="H205" s="218" t="s">
        <v>91</v>
      </c>
      <c r="I205" s="84">
        <v>1</v>
      </c>
      <c r="J205" s="214">
        <v>0</v>
      </c>
      <c r="K205" s="102">
        <v>0</v>
      </c>
      <c r="L205" s="210">
        <v>11400</v>
      </c>
    </row>
    <row r="206" spans="1:12" s="2" customFormat="1" ht="15" customHeight="1" x14ac:dyDescent="0.35">
      <c r="A206" s="172">
        <v>44011</v>
      </c>
      <c r="B206" s="71" t="s">
        <v>856</v>
      </c>
      <c r="C206" s="72" t="s">
        <v>857</v>
      </c>
      <c r="D206" s="72" t="s">
        <v>468</v>
      </c>
      <c r="E206" s="208"/>
      <c r="F206" s="209"/>
      <c r="G206" s="209"/>
      <c r="H206" s="218" t="s">
        <v>543</v>
      </c>
      <c r="I206" s="84">
        <v>1</v>
      </c>
      <c r="J206" s="214">
        <v>0</v>
      </c>
      <c r="K206" s="102">
        <v>0</v>
      </c>
      <c r="L206" s="210">
        <v>7500</v>
      </c>
    </row>
    <row r="207" spans="1:12" s="2" customFormat="1" ht="15" customHeight="1" x14ac:dyDescent="0.35">
      <c r="A207" s="172">
        <v>44011</v>
      </c>
      <c r="B207" s="71" t="s">
        <v>858</v>
      </c>
      <c r="C207" s="72" t="s">
        <v>859</v>
      </c>
      <c r="D207" s="72" t="s">
        <v>468</v>
      </c>
      <c r="E207" s="208"/>
      <c r="F207" s="209"/>
      <c r="G207" s="209"/>
      <c r="H207" s="218" t="s">
        <v>543</v>
      </c>
      <c r="I207" s="84">
        <v>1</v>
      </c>
      <c r="J207" s="214">
        <v>0</v>
      </c>
      <c r="K207" s="102">
        <v>0</v>
      </c>
      <c r="L207" s="210">
        <v>4500</v>
      </c>
    </row>
    <row r="208" spans="1:12" s="2" customFormat="1" ht="15" customHeight="1" x14ac:dyDescent="0.35">
      <c r="A208" s="172">
        <v>44011</v>
      </c>
      <c r="B208" s="71" t="s">
        <v>860</v>
      </c>
      <c r="C208" s="72" t="s">
        <v>861</v>
      </c>
      <c r="D208" s="72" t="s">
        <v>100</v>
      </c>
      <c r="E208" s="208"/>
      <c r="F208" s="209"/>
      <c r="G208" s="209"/>
      <c r="H208" s="218" t="s">
        <v>622</v>
      </c>
      <c r="I208" s="84">
        <v>1</v>
      </c>
      <c r="J208" s="214">
        <v>0</v>
      </c>
      <c r="K208" s="102">
        <v>0</v>
      </c>
      <c r="L208" s="210">
        <v>15000</v>
      </c>
    </row>
    <row r="209" spans="1:12" s="2" customFormat="1" ht="15" customHeight="1" x14ac:dyDescent="0.35">
      <c r="A209" s="172">
        <v>44011</v>
      </c>
      <c r="B209" s="71" t="s">
        <v>862</v>
      </c>
      <c r="C209" s="72" t="s">
        <v>863</v>
      </c>
      <c r="D209" s="72" t="s">
        <v>100</v>
      </c>
      <c r="E209" s="208"/>
      <c r="F209" s="209"/>
      <c r="G209" s="209"/>
      <c r="H209" s="218" t="s">
        <v>864</v>
      </c>
      <c r="I209" s="84">
        <v>1</v>
      </c>
      <c r="J209" s="214">
        <v>0</v>
      </c>
      <c r="K209" s="102">
        <v>0</v>
      </c>
      <c r="L209" s="210">
        <v>12546</v>
      </c>
    </row>
    <row r="210" spans="1:12" s="2" customFormat="1" ht="15" customHeight="1" x14ac:dyDescent="0.35">
      <c r="A210" s="172">
        <v>44011</v>
      </c>
      <c r="B210" s="71" t="s">
        <v>865</v>
      </c>
      <c r="C210" s="72" t="s">
        <v>866</v>
      </c>
      <c r="D210" s="72" t="s">
        <v>484</v>
      </c>
      <c r="E210" s="208"/>
      <c r="F210" s="209"/>
      <c r="G210" s="209"/>
      <c r="H210" s="218" t="s">
        <v>119</v>
      </c>
      <c r="I210" s="84">
        <v>1</v>
      </c>
      <c r="J210" s="214">
        <v>0</v>
      </c>
      <c r="K210" s="102">
        <v>0</v>
      </c>
      <c r="L210" s="210">
        <v>1000</v>
      </c>
    </row>
    <row r="211" spans="1:12" s="2" customFormat="1" ht="15" customHeight="1" x14ac:dyDescent="0.35">
      <c r="A211" s="172">
        <v>44011</v>
      </c>
      <c r="B211" s="71" t="s">
        <v>867</v>
      </c>
      <c r="C211" s="72" t="s">
        <v>868</v>
      </c>
      <c r="D211" s="72" t="s">
        <v>373</v>
      </c>
      <c r="E211" s="208"/>
      <c r="F211" s="209"/>
      <c r="G211" s="209"/>
      <c r="H211" s="218" t="s">
        <v>472</v>
      </c>
      <c r="I211" s="84">
        <v>1</v>
      </c>
      <c r="J211" s="214">
        <v>0</v>
      </c>
      <c r="K211" s="102">
        <v>0</v>
      </c>
      <c r="L211" s="210">
        <v>11000</v>
      </c>
    </row>
    <row r="212" spans="1:12" s="2" customFormat="1" ht="15" customHeight="1" x14ac:dyDescent="0.35">
      <c r="A212" s="172">
        <v>44011</v>
      </c>
      <c r="B212" s="71" t="s">
        <v>869</v>
      </c>
      <c r="C212" s="72" t="s">
        <v>870</v>
      </c>
      <c r="D212" s="72" t="s">
        <v>871</v>
      </c>
      <c r="E212" s="208"/>
      <c r="F212" s="209"/>
      <c r="G212" s="209"/>
      <c r="H212" s="218" t="s">
        <v>361</v>
      </c>
      <c r="I212" s="84">
        <v>1</v>
      </c>
      <c r="J212" s="214">
        <v>1599</v>
      </c>
      <c r="K212" s="102">
        <v>515</v>
      </c>
      <c r="L212" s="210">
        <v>14000</v>
      </c>
    </row>
    <row r="213" spans="1:12" s="2" customFormat="1" ht="15" customHeight="1" x14ac:dyDescent="0.35">
      <c r="A213" s="172">
        <v>44011</v>
      </c>
      <c r="B213" s="71" t="s">
        <v>908</v>
      </c>
      <c r="C213" s="72" t="s">
        <v>909</v>
      </c>
      <c r="D213" s="72" t="s">
        <v>910</v>
      </c>
      <c r="E213" s="208"/>
      <c r="F213" s="209"/>
      <c r="G213" s="209"/>
      <c r="H213" s="218" t="s">
        <v>911</v>
      </c>
      <c r="I213" s="84">
        <v>1</v>
      </c>
      <c r="J213" s="214">
        <v>0</v>
      </c>
      <c r="K213" s="102">
        <v>0</v>
      </c>
      <c r="L213" s="210">
        <v>4200</v>
      </c>
    </row>
    <row r="214" spans="1:12" s="2" customFormat="1" ht="15" customHeight="1" x14ac:dyDescent="0.35">
      <c r="A214" s="172">
        <v>44011</v>
      </c>
      <c r="B214" s="71" t="s">
        <v>912</v>
      </c>
      <c r="C214" s="72" t="s">
        <v>913</v>
      </c>
      <c r="D214" s="72" t="s">
        <v>914</v>
      </c>
      <c r="E214" s="208"/>
      <c r="F214" s="209"/>
      <c r="G214" s="209"/>
      <c r="H214" s="218" t="s">
        <v>911</v>
      </c>
      <c r="I214" s="84">
        <v>1</v>
      </c>
      <c r="J214" s="214">
        <v>0</v>
      </c>
      <c r="K214" s="102">
        <v>0</v>
      </c>
      <c r="L214" s="210">
        <v>4800</v>
      </c>
    </row>
    <row r="215" spans="1:12" s="2" customFormat="1" ht="15" customHeight="1" x14ac:dyDescent="0.35">
      <c r="A215" s="172">
        <v>44012</v>
      </c>
      <c r="B215" s="71" t="s">
        <v>822</v>
      </c>
      <c r="C215" s="72" t="s">
        <v>823</v>
      </c>
      <c r="D215" s="72" t="s">
        <v>150</v>
      </c>
      <c r="E215" s="208"/>
      <c r="F215" s="209"/>
      <c r="G215" s="209"/>
      <c r="H215" s="218" t="s">
        <v>824</v>
      </c>
      <c r="I215" s="84">
        <v>1</v>
      </c>
      <c r="J215" s="214">
        <v>1010</v>
      </c>
      <c r="K215" s="102">
        <v>70</v>
      </c>
      <c r="L215" s="210">
        <v>3000</v>
      </c>
    </row>
    <row r="216" spans="1:12" s="2" customFormat="1" ht="15" customHeight="1" x14ac:dyDescent="0.35">
      <c r="A216" s="172">
        <v>44012</v>
      </c>
      <c r="B216" s="71" t="s">
        <v>829</v>
      </c>
      <c r="C216" s="72" t="s">
        <v>830</v>
      </c>
      <c r="D216" s="72"/>
      <c r="E216" s="208"/>
      <c r="F216" s="209"/>
      <c r="G216" s="209"/>
      <c r="H216" s="218" t="s">
        <v>831</v>
      </c>
      <c r="I216" s="84">
        <v>1</v>
      </c>
      <c r="J216" s="214">
        <v>0</v>
      </c>
      <c r="K216" s="102">
        <v>196</v>
      </c>
      <c r="L216" s="210">
        <v>6682</v>
      </c>
    </row>
    <row r="217" spans="1:12" s="2" customFormat="1" ht="15" customHeight="1" x14ac:dyDescent="0.35">
      <c r="A217" s="172">
        <v>44012</v>
      </c>
      <c r="B217" s="71" t="s">
        <v>872</v>
      </c>
      <c r="C217" s="72" t="s">
        <v>873</v>
      </c>
      <c r="D217" s="72" t="s">
        <v>373</v>
      </c>
      <c r="E217" s="208"/>
      <c r="F217" s="209"/>
      <c r="G217" s="209"/>
      <c r="H217" s="218" t="s">
        <v>641</v>
      </c>
      <c r="I217" s="84">
        <v>1</v>
      </c>
      <c r="J217" s="214">
        <v>0</v>
      </c>
      <c r="K217" s="102">
        <v>0</v>
      </c>
      <c r="L217" s="210">
        <v>13000</v>
      </c>
    </row>
    <row r="218" spans="1:12" s="2" customFormat="1" ht="15" customHeight="1" x14ac:dyDescent="0.35">
      <c r="A218" s="172">
        <v>44012</v>
      </c>
      <c r="B218" s="71" t="s">
        <v>874</v>
      </c>
      <c r="C218" s="72" t="s">
        <v>875</v>
      </c>
      <c r="D218" s="72" t="s">
        <v>373</v>
      </c>
      <c r="E218" s="208"/>
      <c r="F218" s="209"/>
      <c r="G218" s="209"/>
      <c r="H218" s="218" t="s">
        <v>641</v>
      </c>
      <c r="I218" s="84">
        <v>1</v>
      </c>
      <c r="J218" s="214">
        <v>0</v>
      </c>
      <c r="K218" s="102">
        <v>0</v>
      </c>
      <c r="L218" s="210">
        <v>8000</v>
      </c>
    </row>
    <row r="219" spans="1:12" s="2" customFormat="1" ht="15" customHeight="1" x14ac:dyDescent="0.35">
      <c r="A219" s="172">
        <v>44012</v>
      </c>
      <c r="B219" s="71" t="s">
        <v>876</v>
      </c>
      <c r="C219" s="72" t="s">
        <v>877</v>
      </c>
      <c r="D219" s="72" t="s">
        <v>878</v>
      </c>
      <c r="E219" s="208"/>
      <c r="F219" s="209"/>
      <c r="G219" s="209"/>
      <c r="H219" s="218" t="s">
        <v>641</v>
      </c>
      <c r="I219" s="84">
        <v>1</v>
      </c>
      <c r="J219" s="214">
        <v>0</v>
      </c>
      <c r="K219" s="102">
        <v>0</v>
      </c>
      <c r="L219" s="210">
        <v>13000</v>
      </c>
    </row>
    <row r="220" spans="1:12" s="2" customFormat="1" ht="15" customHeight="1" x14ac:dyDescent="0.35">
      <c r="A220" s="172">
        <v>44012</v>
      </c>
      <c r="B220" s="71" t="s">
        <v>879</v>
      </c>
      <c r="C220" s="72" t="s">
        <v>880</v>
      </c>
      <c r="D220" s="72" t="s">
        <v>392</v>
      </c>
      <c r="E220" s="208"/>
      <c r="F220" s="209"/>
      <c r="G220" s="209"/>
      <c r="H220" s="218" t="s">
        <v>641</v>
      </c>
      <c r="I220" s="84">
        <v>1</v>
      </c>
      <c r="J220" s="214">
        <v>0</v>
      </c>
      <c r="K220" s="102">
        <v>0</v>
      </c>
      <c r="L220" s="210">
        <v>19000</v>
      </c>
    </row>
    <row r="221" spans="1:12" s="2" customFormat="1" ht="15" customHeight="1" x14ac:dyDescent="0.35">
      <c r="A221" s="172">
        <v>44012</v>
      </c>
      <c r="B221" s="71" t="s">
        <v>881</v>
      </c>
      <c r="C221" s="72" t="s">
        <v>882</v>
      </c>
      <c r="D221" s="72" t="s">
        <v>883</v>
      </c>
      <c r="E221" s="208"/>
      <c r="F221" s="209"/>
      <c r="G221" s="209"/>
      <c r="H221" s="218" t="s">
        <v>641</v>
      </c>
      <c r="I221" s="84">
        <v>1</v>
      </c>
      <c r="J221" s="214">
        <v>0</v>
      </c>
      <c r="K221" s="102">
        <v>0</v>
      </c>
      <c r="L221" s="210">
        <v>25000</v>
      </c>
    </row>
    <row r="222" spans="1:12" s="2" customFormat="1" ht="15" customHeight="1" x14ac:dyDescent="0.35">
      <c r="A222" s="172">
        <v>44012</v>
      </c>
      <c r="B222" s="71" t="s">
        <v>884</v>
      </c>
      <c r="C222" s="72" t="s">
        <v>885</v>
      </c>
      <c r="D222" s="72" t="s">
        <v>308</v>
      </c>
      <c r="E222" s="208"/>
      <c r="F222" s="209"/>
      <c r="G222" s="209"/>
      <c r="H222" s="218" t="s">
        <v>641</v>
      </c>
      <c r="I222" s="84">
        <v>1</v>
      </c>
      <c r="J222" s="214">
        <v>0</v>
      </c>
      <c r="K222" s="102">
        <v>0</v>
      </c>
      <c r="L222" s="210">
        <v>15000</v>
      </c>
    </row>
    <row r="223" spans="1:12" s="2" customFormat="1" ht="15" customHeight="1" x14ac:dyDescent="0.35">
      <c r="A223" s="172">
        <v>44012</v>
      </c>
      <c r="B223" s="71" t="s">
        <v>886</v>
      </c>
      <c r="C223" s="72" t="s">
        <v>887</v>
      </c>
      <c r="D223" s="72" t="s">
        <v>575</v>
      </c>
      <c r="E223" s="208"/>
      <c r="F223" s="209"/>
      <c r="G223" s="209"/>
      <c r="H223" s="218" t="s">
        <v>641</v>
      </c>
      <c r="I223" s="84">
        <v>1</v>
      </c>
      <c r="J223" s="214">
        <v>0</v>
      </c>
      <c r="K223" s="102">
        <v>0</v>
      </c>
      <c r="L223" s="210">
        <v>15000</v>
      </c>
    </row>
    <row r="224" spans="1:12" s="2" customFormat="1" ht="15" customHeight="1" x14ac:dyDescent="0.35">
      <c r="A224" s="172">
        <v>44012</v>
      </c>
      <c r="B224" s="71" t="s">
        <v>888</v>
      </c>
      <c r="C224" s="72" t="s">
        <v>889</v>
      </c>
      <c r="D224" s="72" t="s">
        <v>484</v>
      </c>
      <c r="E224" s="208"/>
      <c r="F224" s="209"/>
      <c r="G224" s="209"/>
      <c r="H224" s="218" t="s">
        <v>641</v>
      </c>
      <c r="I224" s="84">
        <v>1</v>
      </c>
      <c r="J224" s="214">
        <v>0</v>
      </c>
      <c r="K224" s="102">
        <v>0</v>
      </c>
      <c r="L224" s="210">
        <v>13000</v>
      </c>
    </row>
    <row r="225" spans="1:12" s="2" customFormat="1" ht="15" customHeight="1" x14ac:dyDescent="0.35">
      <c r="A225" s="172">
        <v>44012</v>
      </c>
      <c r="B225" s="71" t="s">
        <v>890</v>
      </c>
      <c r="C225" s="72" t="s">
        <v>891</v>
      </c>
      <c r="D225" s="72" t="s">
        <v>373</v>
      </c>
      <c r="E225" s="208"/>
      <c r="F225" s="209"/>
      <c r="G225" s="209"/>
      <c r="H225" s="218" t="s">
        <v>641</v>
      </c>
      <c r="I225" s="84">
        <v>1</v>
      </c>
      <c r="J225" s="214">
        <v>0</v>
      </c>
      <c r="K225" s="102">
        <v>0</v>
      </c>
      <c r="L225" s="210">
        <v>12000</v>
      </c>
    </row>
    <row r="226" spans="1:12" s="2" customFormat="1" ht="15" customHeight="1" x14ac:dyDescent="0.35">
      <c r="A226" s="172">
        <v>44012</v>
      </c>
      <c r="B226" s="71" t="s">
        <v>892</v>
      </c>
      <c r="C226" s="72" t="s">
        <v>893</v>
      </c>
      <c r="D226" s="72" t="s">
        <v>392</v>
      </c>
      <c r="E226" s="208"/>
      <c r="F226" s="209"/>
      <c r="G226" s="209"/>
      <c r="H226" s="218" t="s">
        <v>641</v>
      </c>
      <c r="I226" s="84">
        <v>1</v>
      </c>
      <c r="J226" s="214">
        <v>0</v>
      </c>
      <c r="K226" s="102">
        <v>0</v>
      </c>
      <c r="L226" s="210">
        <v>15000</v>
      </c>
    </row>
    <row r="227" spans="1:12" s="2" customFormat="1" ht="15" customHeight="1" x14ac:dyDescent="0.35">
      <c r="A227" s="172">
        <v>44012</v>
      </c>
      <c r="B227" s="71" t="s">
        <v>894</v>
      </c>
      <c r="C227" s="72" t="s">
        <v>895</v>
      </c>
      <c r="D227" s="72" t="s">
        <v>141</v>
      </c>
      <c r="E227" s="208"/>
      <c r="F227" s="209"/>
      <c r="G227" s="209"/>
      <c r="H227" s="218" t="s">
        <v>91</v>
      </c>
      <c r="I227" s="84">
        <v>1</v>
      </c>
      <c r="J227" s="214">
        <v>0</v>
      </c>
      <c r="K227" s="102">
        <v>0</v>
      </c>
      <c r="L227" s="210">
        <v>13600</v>
      </c>
    </row>
    <row r="228" spans="1:12" s="2" customFormat="1" ht="15" customHeight="1" x14ac:dyDescent="0.4">
      <c r="A228" s="182"/>
      <c r="B228" s="46"/>
      <c r="C228" s="47"/>
      <c r="D228" s="48"/>
      <c r="E228" s="47"/>
      <c r="F228" s="47"/>
      <c r="G228" s="49"/>
      <c r="H228" s="21" t="s">
        <v>13</v>
      </c>
      <c r="I228" s="183">
        <f>SUM(I83:I227)</f>
        <v>145</v>
      </c>
      <c r="J228" s="184">
        <f>SUM(J83:J227)</f>
        <v>20027</v>
      </c>
      <c r="K228" s="103">
        <f>SUM(K83:K227)</f>
        <v>7333</v>
      </c>
      <c r="L228" s="185">
        <f>SUM(L83:L227)</f>
        <v>1445412</v>
      </c>
    </row>
    <row r="229" spans="1:12" s="2" customFormat="1" ht="15" customHeight="1" x14ac:dyDescent="0.35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</row>
    <row r="230" spans="1:12" s="2" customFormat="1" ht="15" customHeight="1" x14ac:dyDescent="0.35"/>
    <row r="231" spans="1:12" s="2" customFormat="1" ht="15" customHeight="1" x14ac:dyDescent="0.35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</row>
    <row r="232" spans="1:12" s="2" customFormat="1" ht="15" customHeight="1" x14ac:dyDescent="0.35"/>
    <row r="233" spans="1:12" s="2" customFormat="1" ht="15" customHeight="1" x14ac:dyDescent="0.35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</row>
    <row r="234" spans="1:12" s="2" customFormat="1" ht="15" customHeight="1" x14ac:dyDescent="0.35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</row>
    <row r="235" spans="1:12" s="2" customFormat="1" ht="15" customHeight="1" x14ac:dyDescent="0.35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</row>
    <row r="236" spans="1:12" s="2" customFormat="1" ht="15" customHeight="1" x14ac:dyDescent="0.35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5"/>
    </row>
    <row r="237" spans="1:12" s="2" customFormat="1" ht="15" customHeight="1" x14ac:dyDescent="0.35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5"/>
    </row>
    <row r="238" spans="1:12" s="2" customFormat="1" ht="15" customHeight="1" x14ac:dyDescent="0.35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</row>
    <row r="239" spans="1:12" s="2" customFormat="1" ht="15.75" customHeight="1" x14ac:dyDescent="0.35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5"/>
    </row>
    <row r="240" spans="1:12" s="2" customFormat="1" ht="15" customHeight="1" x14ac:dyDescent="0.35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5"/>
    </row>
    <row r="241" spans="1:12" s="2" customFormat="1" ht="15" customHeight="1" x14ac:dyDescent="0.35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5"/>
    </row>
    <row r="242" spans="1:12" s="2" customFormat="1" ht="15" customHeight="1" x14ac:dyDescent="0.35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5"/>
    </row>
    <row r="243" spans="1:12" s="2" customFormat="1" ht="15" customHeight="1" x14ac:dyDescent="0.35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</row>
    <row r="244" spans="1:12" s="2" customFormat="1" ht="15" customHeight="1" x14ac:dyDescent="0.35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</row>
    <row r="245" spans="1:12" s="2" customFormat="1" ht="15" customHeight="1" x14ac:dyDescent="0.35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</row>
    <row r="246" spans="1:12" s="2" customFormat="1" ht="15" customHeight="1" x14ac:dyDescent="0.35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</row>
    <row r="247" spans="1:12" s="2" customFormat="1" ht="15" customHeight="1" x14ac:dyDescent="0.35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</row>
    <row r="248" spans="1:12" s="2" customFormat="1" ht="15" customHeight="1" x14ac:dyDescent="0.35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</row>
    <row r="249" spans="1:12" s="2" customFormat="1" ht="15" customHeight="1" x14ac:dyDescent="0.35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</row>
    <row r="250" spans="1:12" s="2" customFormat="1" ht="15" customHeight="1" x14ac:dyDescent="0.35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</row>
    <row r="251" spans="1:12" s="2" customFormat="1" ht="15" customHeight="1" x14ac:dyDescent="0.35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</row>
    <row r="252" spans="1:12" s="2" customFormat="1" ht="15" customHeight="1" x14ac:dyDescent="0.35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</row>
    <row r="253" spans="1:12" s="2" customFormat="1" ht="15" customHeight="1" x14ac:dyDescent="0.35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</row>
    <row r="254" spans="1:12" s="2" customFormat="1" ht="15" customHeight="1" x14ac:dyDescent="0.35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</row>
    <row r="255" spans="1:12" s="2" customFormat="1" ht="15" customHeight="1" x14ac:dyDescent="0.35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</row>
    <row r="256" spans="1:12" s="2" customFormat="1" ht="15" customHeight="1" x14ac:dyDescent="0.35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</row>
    <row r="257" spans="1:13" s="2" customFormat="1" ht="15" customHeight="1" x14ac:dyDescent="0.35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</row>
    <row r="258" spans="1:13" s="2" customFormat="1" ht="15" customHeight="1" x14ac:dyDescent="0.35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</row>
    <row r="259" spans="1:13" s="2" customFormat="1" ht="15" customHeight="1" x14ac:dyDescent="0.35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</row>
    <row r="260" spans="1:13" s="2" customFormat="1" ht="15" customHeight="1" x14ac:dyDescent="0.35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</row>
    <row r="261" spans="1:13" s="2" customFormat="1" ht="15" customHeight="1" x14ac:dyDescent="0.35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</row>
    <row r="262" spans="1:13" s="2" customFormat="1" ht="15" customHeight="1" x14ac:dyDescent="0.35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</row>
    <row r="263" spans="1:13" s="2" customFormat="1" ht="15" customHeight="1" x14ac:dyDescent="0.35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</row>
    <row r="264" spans="1:13" s="2" customFormat="1" ht="15" customHeight="1" x14ac:dyDescent="0.35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</row>
    <row r="265" spans="1:13" s="2" customFormat="1" ht="15" customHeight="1" x14ac:dyDescent="0.35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</row>
    <row r="266" spans="1:13" s="2" customFormat="1" ht="15" customHeight="1" x14ac:dyDescent="0.35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</row>
    <row r="267" spans="1:13" s="2" customFormat="1" ht="15" customHeight="1" x14ac:dyDescent="0.35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</row>
    <row r="268" spans="1:13" s="2" customFormat="1" ht="15.75" customHeight="1" x14ac:dyDescent="0.3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5"/>
      <c r="M268" s="1"/>
    </row>
    <row r="269" spans="1:13" s="2" customFormat="1" ht="15" customHeight="1" x14ac:dyDescent="0.3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5"/>
      <c r="M269" s="1"/>
    </row>
    <row r="270" spans="1:13" s="2" customFormat="1" ht="15" customHeight="1" x14ac:dyDescent="0.3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5"/>
      <c r="M270" s="1"/>
    </row>
    <row r="271" spans="1:13" s="2" customFormat="1" ht="15" customHeight="1" x14ac:dyDescent="0.3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5"/>
    </row>
    <row r="272" spans="1:13" s="2" customFormat="1" ht="15" customHeight="1" x14ac:dyDescent="0.3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5"/>
      <c r="M272" s="256" t="s">
        <v>52</v>
      </c>
    </row>
    <row r="273" spans="1:13" s="2" customFormat="1" ht="15" customHeight="1" x14ac:dyDescent="0.3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5"/>
    </row>
    <row r="274" spans="1:13" s="2" customFormat="1" ht="15" customHeight="1" x14ac:dyDescent="0.3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5"/>
    </row>
    <row r="275" spans="1:13" s="2" customFormat="1" ht="15" customHeight="1" x14ac:dyDescent="0.3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5"/>
      <c r="M275" s="1"/>
    </row>
    <row r="276" spans="1:13" s="2" customFormat="1" ht="15" customHeight="1" x14ac:dyDescent="0.3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5"/>
      <c r="M276" s="1"/>
    </row>
    <row r="277" spans="1:13" s="2" customFormat="1" ht="15" customHeight="1" x14ac:dyDescent="0.3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5"/>
      <c r="M277" s="1"/>
    </row>
    <row r="278" spans="1:13" s="2" customFormat="1" ht="15" customHeight="1" x14ac:dyDescent="0.3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5"/>
      <c r="M278" s="1"/>
    </row>
    <row r="279" spans="1:13" s="2" customFormat="1" ht="15" customHeight="1" x14ac:dyDescent="0.3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5"/>
      <c r="M279" s="1"/>
    </row>
    <row r="280" spans="1:13" s="2" customFormat="1" ht="15" customHeight="1" x14ac:dyDescent="0.3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5"/>
      <c r="M280" s="1"/>
    </row>
    <row r="281" spans="1:13" s="2" customFormat="1" ht="15" customHeight="1" x14ac:dyDescent="0.3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5"/>
      <c r="M281" s="1"/>
    </row>
    <row r="282" spans="1:13" s="2" customFormat="1" ht="1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5"/>
      <c r="M282" s="1"/>
    </row>
    <row r="283" spans="1:13" s="2" customFormat="1" ht="15" customHeight="1" x14ac:dyDescent="0.35"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 x14ac:dyDescent="0.35">
      <c r="B284" s="25"/>
      <c r="C284" s="26"/>
      <c r="D284" s="1"/>
      <c r="E284" s="26"/>
      <c r="F284" s="26"/>
      <c r="G284" s="26"/>
      <c r="I284" s="27"/>
      <c r="J284" s="28"/>
      <c r="K284" s="29"/>
      <c r="L284" s="5"/>
      <c r="M284" s="1"/>
    </row>
    <row r="285" spans="1:13" s="2" customFormat="1" ht="15" customHeight="1" x14ac:dyDescent="0.35">
      <c r="B285" s="25"/>
      <c r="C285" s="26"/>
      <c r="D285" s="1"/>
      <c r="E285" s="26"/>
      <c r="F285" s="26"/>
      <c r="G285" s="26"/>
      <c r="H285" s="30"/>
      <c r="I285" s="31"/>
      <c r="J285" s="1"/>
      <c r="K285" s="26"/>
      <c r="L285" s="5"/>
    </row>
    <row r="286" spans="1:13" s="2" customFormat="1" ht="15" customHeight="1" x14ac:dyDescent="0.35">
      <c r="B286" s="25"/>
      <c r="C286" s="26"/>
      <c r="D286" s="1"/>
      <c r="E286" s="26"/>
      <c r="F286" s="26"/>
      <c r="G286" s="26"/>
      <c r="H286" s="30"/>
      <c r="I286" s="31"/>
      <c r="J286" s="1"/>
      <c r="K286" s="26"/>
      <c r="L286" s="5"/>
    </row>
    <row r="287" spans="1:13" s="2" customFormat="1" ht="15" customHeight="1" x14ac:dyDescent="0.35">
      <c r="B287" s="25"/>
      <c r="C287" s="26"/>
      <c r="D287" s="1"/>
      <c r="E287" s="26"/>
      <c r="F287" s="26"/>
      <c r="G287" s="26"/>
      <c r="H287" s="30"/>
      <c r="I287" s="31"/>
      <c r="J287" s="1"/>
      <c r="K287" s="26"/>
      <c r="L287" s="5"/>
    </row>
    <row r="288" spans="1:13" s="2" customFormat="1" ht="15" customHeight="1" x14ac:dyDescent="0.35">
      <c r="B288" s="25"/>
      <c r="C288" s="26"/>
      <c r="D288" s="1"/>
      <c r="E288" s="26"/>
      <c r="F288" s="26"/>
      <c r="G288" s="26"/>
      <c r="H288" s="30"/>
      <c r="I288" s="31"/>
      <c r="J288" s="1"/>
      <c r="K288" s="26"/>
      <c r="L288" s="5"/>
    </row>
    <row r="289" spans="1:13" s="2" customFormat="1" ht="15" customHeight="1" x14ac:dyDescent="0.35">
      <c r="B289" s="25"/>
      <c r="C289" s="26"/>
      <c r="D289" s="1"/>
      <c r="E289" s="26"/>
      <c r="F289" s="26"/>
      <c r="G289" s="26"/>
      <c r="H289" s="30"/>
      <c r="I289" s="31"/>
      <c r="J289" s="1"/>
      <c r="K289" s="26"/>
      <c r="L289" s="5"/>
    </row>
    <row r="290" spans="1:13" s="2" customFormat="1" ht="15" customHeight="1" x14ac:dyDescent="0.35">
      <c r="A290" s="4"/>
      <c r="B290" s="25"/>
      <c r="C290" s="26"/>
      <c r="D290" s="1"/>
      <c r="E290" s="26"/>
      <c r="F290" s="26"/>
      <c r="G290" s="26"/>
      <c r="H290" s="30"/>
      <c r="I290" s="31"/>
      <c r="J290" s="1"/>
      <c r="K290" s="26"/>
      <c r="L290" s="5"/>
    </row>
    <row r="291" spans="1:13" s="2" customFormat="1" ht="15" customHeight="1" x14ac:dyDescent="0.35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</row>
    <row r="292" spans="1:13" s="2" customFormat="1" ht="15" customHeight="1" x14ac:dyDescent="0.35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</row>
    <row r="293" spans="1:13" s="2" customFormat="1" ht="15" customHeight="1" x14ac:dyDescent="0.35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</row>
    <row r="294" spans="1:13" s="2" customFormat="1" ht="15" customHeight="1" x14ac:dyDescent="0.35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</row>
    <row r="295" spans="1:13" s="2" customFormat="1" ht="15" customHeight="1" x14ac:dyDescent="0.35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35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35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35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35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</row>
    <row r="300" spans="1:13" s="2" customFormat="1" ht="15" customHeight="1" x14ac:dyDescent="0.35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</row>
    <row r="301" spans="1:13" s="2" customFormat="1" ht="15" customHeight="1" x14ac:dyDescent="0.35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</row>
    <row r="302" spans="1:13" s="2" customFormat="1" ht="15" customHeight="1" x14ac:dyDescent="0.35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</row>
    <row r="303" spans="1:13" s="2" customFormat="1" ht="15" customHeight="1" x14ac:dyDescent="0.35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</row>
    <row r="304" spans="1:13" s="2" customFormat="1" ht="15" customHeight="1" x14ac:dyDescent="0.35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</row>
    <row r="305" spans="1:13" s="2" customFormat="1" ht="15" customHeight="1" x14ac:dyDescent="0.35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35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35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35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35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35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</row>
    <row r="311" spans="1:13" s="2" customFormat="1" ht="15" customHeight="1" x14ac:dyDescent="0.35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</row>
    <row r="312" spans="1:13" s="2" customFormat="1" ht="15" customHeight="1" x14ac:dyDescent="0.35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35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35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35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35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35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35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35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 x14ac:dyDescent="0.35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 x14ac:dyDescent="0.35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35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35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35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35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35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</row>
    <row r="327" spans="1:13" s="2" customFormat="1" ht="15" customHeight="1" x14ac:dyDescent="0.35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</row>
    <row r="328" spans="1:13" s="2" customFormat="1" ht="15" customHeight="1" x14ac:dyDescent="0.35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35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35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35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35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35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35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88"/>
      <c r="M334" s="1"/>
    </row>
    <row r="335" spans="1:13" s="2" customFormat="1" ht="15" customHeight="1" x14ac:dyDescent="0.35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35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35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35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35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</row>
    <row r="340" spans="1:13" s="2" customFormat="1" ht="15" customHeight="1" x14ac:dyDescent="0.35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35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35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35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35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35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1"/>
      <c r="M345" s="1"/>
    </row>
    <row r="346" spans="1:13" s="2" customFormat="1" ht="15" customHeight="1" x14ac:dyDescent="0.35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1"/>
      <c r="M346" s="1"/>
    </row>
    <row r="347" spans="1:13" s="2" customFormat="1" ht="15" customHeight="1" x14ac:dyDescent="0.35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1"/>
      <c r="M347" s="1"/>
    </row>
    <row r="348" spans="1:13" s="2" customFormat="1" ht="15" customHeight="1" x14ac:dyDescent="0.35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1"/>
      <c r="M348" s="1"/>
    </row>
    <row r="349" spans="1:13" s="2" customFormat="1" ht="15" customHeight="1" x14ac:dyDescent="0.35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1"/>
      <c r="M349" s="1"/>
    </row>
    <row r="350" spans="1:13" s="2" customFormat="1" ht="15" customHeight="1" x14ac:dyDescent="0.35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1"/>
      <c r="M350" s="1"/>
    </row>
    <row r="351" spans="1:13" s="2" customFormat="1" ht="15" customHeight="1" x14ac:dyDescent="0.35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1"/>
      <c r="M351" s="1"/>
    </row>
    <row r="352" spans="1:13" s="2" customFormat="1" ht="15" customHeight="1" x14ac:dyDescent="0.35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1"/>
      <c r="M352" s="1"/>
    </row>
    <row r="353" spans="1:13" s="2" customFormat="1" ht="15" customHeight="1" x14ac:dyDescent="0.35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1"/>
      <c r="M353" s="1"/>
    </row>
    <row r="354" spans="1:13" s="2" customFormat="1" ht="15" customHeight="1" x14ac:dyDescent="0.35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1"/>
      <c r="M354" s="1"/>
    </row>
    <row r="355" spans="1:13" s="2" customFormat="1" ht="15" customHeight="1" x14ac:dyDescent="0.35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1"/>
      <c r="M355" s="1"/>
    </row>
    <row r="356" spans="1:13" s="2" customFormat="1" ht="15" customHeight="1" x14ac:dyDescent="0.35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1"/>
      <c r="M356" s="1"/>
    </row>
    <row r="357" spans="1:13" s="2" customFormat="1" ht="15" customHeight="1" x14ac:dyDescent="0.35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1"/>
      <c r="M357" s="1"/>
    </row>
    <row r="358" spans="1:13" s="2" customFormat="1" ht="15" customHeight="1" x14ac:dyDescent="0.35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1"/>
      <c r="M358" s="1"/>
    </row>
    <row r="359" spans="1:13" s="2" customFormat="1" ht="15" customHeight="1" x14ac:dyDescent="0.35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1"/>
      <c r="M359" s="1"/>
    </row>
    <row r="360" spans="1:13" s="2" customFormat="1" ht="15" customHeight="1" x14ac:dyDescent="0.35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1"/>
      <c r="M360" s="1"/>
    </row>
    <row r="361" spans="1:13" s="2" customFormat="1" ht="15" customHeight="1" x14ac:dyDescent="0.35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1"/>
      <c r="M361" s="1"/>
    </row>
    <row r="362" spans="1:13" s="2" customFormat="1" ht="15" customHeight="1" x14ac:dyDescent="0.35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1"/>
      <c r="M362" s="1"/>
    </row>
    <row r="363" spans="1:13" s="2" customFormat="1" ht="15" customHeight="1" x14ac:dyDescent="0.35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1"/>
      <c r="M363" s="1"/>
    </row>
    <row r="364" spans="1:13" s="2" customFormat="1" ht="15" customHeight="1" x14ac:dyDescent="0.35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1"/>
      <c r="M364" s="1"/>
    </row>
    <row r="365" spans="1:13" s="2" customFormat="1" ht="15" customHeight="1" x14ac:dyDescent="0.35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1"/>
      <c r="M365" s="1"/>
    </row>
    <row r="366" spans="1:13" s="2" customFormat="1" ht="15" customHeight="1" x14ac:dyDescent="0.35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35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35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35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35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35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35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35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35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35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35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35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35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35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35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35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35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35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35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35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35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35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35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35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35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35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35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35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35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35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35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35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35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35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35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35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35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35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35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35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35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35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35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35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35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35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35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35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35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35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35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35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35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35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35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35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35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35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35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35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35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35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35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35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35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35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35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13" s="2" customFormat="1" ht="15" customHeight="1" x14ac:dyDescent="0.35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13" s="2" customFormat="1" ht="15" customHeight="1" x14ac:dyDescent="0.35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13" s="2" customFormat="1" ht="15" customHeight="1" x14ac:dyDescent="0.35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13" s="2" customFormat="1" ht="15" customHeight="1" x14ac:dyDescent="0.35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13" s="2" customFormat="1" ht="15" customHeight="1" x14ac:dyDescent="0.35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13" s="2" customFormat="1" ht="15" customHeight="1" x14ac:dyDescent="0.35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 x14ac:dyDescent="0.35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35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13" s="2" customFormat="1" ht="15" customHeight="1" x14ac:dyDescent="0.35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35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13" s="2" customFormat="1" ht="15" customHeight="1" x14ac:dyDescent="0.35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13" s="2" customFormat="1" ht="15" customHeight="1" x14ac:dyDescent="0.35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13" s="2" customFormat="1" ht="15" customHeight="1" x14ac:dyDescent="0.35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13" s="2" customFormat="1" ht="15" customHeight="1" x14ac:dyDescent="0.35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35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13" s="2" customFormat="1" ht="15" customHeight="1" x14ac:dyDescent="0.35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35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35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35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35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35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13" s="2" customFormat="1" ht="15" customHeight="1" x14ac:dyDescent="0.35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13" s="2" customFormat="1" ht="15" customHeight="1" x14ac:dyDescent="0.35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35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13" s="2" customFormat="1" ht="15" customHeight="1" x14ac:dyDescent="0.35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13" s="2" customFormat="1" ht="15" customHeight="1" x14ac:dyDescent="0.35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13" s="2" customFormat="1" ht="15" customHeight="1" x14ac:dyDescent="0.35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13" s="2" customFormat="1" ht="15" customHeight="1" x14ac:dyDescent="0.35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13" s="2" customFormat="1" ht="15" customHeight="1" x14ac:dyDescent="0.35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13" s="2" customFormat="1" ht="15" customHeight="1" x14ac:dyDescent="0.35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13" s="2" customFormat="1" ht="15" customHeight="1" x14ac:dyDescent="0.35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13" s="2" customFormat="1" ht="15" customHeight="1" x14ac:dyDescent="0.35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13" s="2" customFormat="1" ht="15" customHeight="1" x14ac:dyDescent="0.35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13" s="2" customFormat="1" ht="15" customHeight="1" x14ac:dyDescent="0.35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13" s="2" customFormat="1" ht="15" customHeight="1" x14ac:dyDescent="0.35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13" s="2" customFormat="1" ht="15" customHeight="1" x14ac:dyDescent="0.35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  <c r="M468" s="1"/>
    </row>
    <row r="469" spans="1:13" s="2" customFormat="1" ht="15" customHeight="1" x14ac:dyDescent="0.35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13" s="2" customFormat="1" ht="15" customHeight="1" x14ac:dyDescent="0.35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13" s="2" customFormat="1" ht="15" customHeight="1" x14ac:dyDescent="0.35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  <c r="M471" s="1"/>
    </row>
    <row r="472" spans="1:13" s="2" customFormat="1" ht="15" customHeight="1" x14ac:dyDescent="0.35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13" s="2" customFormat="1" ht="15" customHeight="1" x14ac:dyDescent="0.35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13" s="2" customFormat="1" ht="15" customHeight="1" x14ac:dyDescent="0.35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</row>
    <row r="475" spans="1:13" s="2" customFormat="1" ht="15" customHeight="1" x14ac:dyDescent="0.35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  <c r="M475" s="1"/>
    </row>
    <row r="476" spans="1:13" s="2" customFormat="1" ht="15" customHeight="1" x14ac:dyDescent="0.35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</row>
    <row r="477" spans="1:13" s="2" customFormat="1" ht="15" customHeight="1" x14ac:dyDescent="0.35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  <c r="M477" s="1"/>
    </row>
    <row r="478" spans="1:13" s="2" customFormat="1" ht="15" customHeight="1" x14ac:dyDescent="0.35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  <c r="M478" s="1"/>
    </row>
    <row r="479" spans="1:13" s="2" customFormat="1" ht="15" customHeight="1" x14ac:dyDescent="0.35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13" s="2" customFormat="1" ht="15" customHeight="1" x14ac:dyDescent="0.35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  <c r="M480" s="1"/>
    </row>
    <row r="481" spans="1:13" s="2" customFormat="1" ht="15" customHeight="1" x14ac:dyDescent="0.35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  <c r="M481" s="1"/>
    </row>
    <row r="482" spans="1:13" s="2" customFormat="1" ht="15" customHeight="1" x14ac:dyDescent="0.35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  <c r="M482" s="1"/>
    </row>
    <row r="483" spans="1:13" s="2" customFormat="1" ht="15" customHeight="1" x14ac:dyDescent="0.35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  <c r="M483" s="1"/>
    </row>
    <row r="484" spans="1:13" s="2" customFormat="1" ht="15" customHeight="1" x14ac:dyDescent="0.35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  <c r="M484" s="1"/>
    </row>
    <row r="485" spans="1:13" s="2" customFormat="1" ht="15" customHeight="1" x14ac:dyDescent="0.35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  <c r="M485" s="1"/>
    </row>
    <row r="486" spans="1:13" s="2" customFormat="1" ht="15" customHeight="1" x14ac:dyDescent="0.35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  <c r="M486" s="1"/>
    </row>
    <row r="487" spans="1:13" s="2" customFormat="1" ht="15" customHeight="1" x14ac:dyDescent="0.35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  <c r="M487" s="1"/>
    </row>
    <row r="488" spans="1:13" s="2" customFormat="1" ht="15" customHeight="1" x14ac:dyDescent="0.35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  <c r="M488" s="1"/>
    </row>
    <row r="489" spans="1:13" s="2" customFormat="1" ht="15" customHeight="1" x14ac:dyDescent="0.35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  <c r="M489" s="1"/>
    </row>
    <row r="490" spans="1:13" s="2" customFormat="1" ht="15" customHeight="1" x14ac:dyDescent="0.35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  <c r="M490" s="1"/>
    </row>
    <row r="491" spans="1:13" s="2" customFormat="1" ht="15" customHeight="1" x14ac:dyDescent="0.35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  <c r="M491" s="1"/>
    </row>
    <row r="492" spans="1:13" s="2" customFormat="1" ht="15" customHeight="1" x14ac:dyDescent="0.35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  <c r="M492" s="1"/>
    </row>
    <row r="493" spans="1:13" s="2" customFormat="1" ht="15" customHeight="1" x14ac:dyDescent="0.35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  <c r="M493" s="1"/>
    </row>
    <row r="494" spans="1:13" s="2" customFormat="1" ht="15" customHeight="1" x14ac:dyDescent="0.35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13" s="2" customFormat="1" ht="15" customHeight="1" x14ac:dyDescent="0.35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  <c r="M495" s="1"/>
    </row>
    <row r="496" spans="1:13" s="2" customFormat="1" ht="15" customHeight="1" x14ac:dyDescent="0.35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  <c r="M496" s="1"/>
    </row>
    <row r="497" spans="1:21" s="2" customFormat="1" ht="15" customHeight="1" x14ac:dyDescent="0.35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  <c r="M497" s="1"/>
    </row>
    <row r="498" spans="1:21" s="2" customFormat="1" ht="15" customHeight="1" x14ac:dyDescent="0.35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  <c r="M498" s="1"/>
    </row>
    <row r="499" spans="1:21" s="2" customFormat="1" ht="15" customHeight="1" x14ac:dyDescent="0.35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  <c r="M499" s="1"/>
    </row>
    <row r="500" spans="1:21" s="2" customFormat="1" ht="15" customHeight="1" x14ac:dyDescent="0.35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  <c r="M500" s="1"/>
    </row>
    <row r="501" spans="1:21" s="2" customFormat="1" ht="15" customHeight="1" x14ac:dyDescent="0.35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  <c r="M501" s="1"/>
    </row>
    <row r="502" spans="1:21" s="2" customFormat="1" ht="15" customHeight="1" x14ac:dyDescent="0.35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  <c r="M502" s="1"/>
    </row>
    <row r="503" spans="1:21" s="2" customFormat="1" ht="16.5" customHeight="1" x14ac:dyDescent="0.35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  <c r="M503" s="1"/>
      <c r="N503" s="1"/>
      <c r="O503" s="1"/>
      <c r="P503" s="1"/>
      <c r="Q503" s="1"/>
      <c r="R503" s="1"/>
      <c r="S503" s="1"/>
      <c r="T503" s="1"/>
      <c r="U503" s="1"/>
    </row>
    <row r="504" spans="1:21" s="2" customFormat="1" ht="15" customHeight="1" x14ac:dyDescent="0.35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  <c r="M504" s="1"/>
    </row>
    <row r="505" spans="1:21" s="2" customFormat="1" ht="15" customHeight="1" x14ac:dyDescent="0.35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  <c r="M505" s="1"/>
    </row>
    <row r="506" spans="1:21" s="2" customFormat="1" ht="15" customHeight="1" x14ac:dyDescent="0.35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  <c r="M506" s="1"/>
    </row>
    <row r="507" spans="1:21" s="2" customFormat="1" ht="15" customHeight="1" x14ac:dyDescent="0.35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  <c r="M507" s="1"/>
    </row>
    <row r="508" spans="1:21" s="2" customFormat="1" ht="15" customHeight="1" x14ac:dyDescent="0.35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  <c r="M508" s="1"/>
    </row>
    <row r="509" spans="1:21" s="2" customFormat="1" ht="15" customHeight="1" x14ac:dyDescent="0.35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  <c r="M509" s="1"/>
    </row>
    <row r="510" spans="1:21" s="2" customFormat="1" ht="15" customHeight="1" x14ac:dyDescent="0.35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  <c r="M510" s="1"/>
    </row>
    <row r="511" spans="1:21" s="2" customFormat="1" ht="15" customHeight="1" x14ac:dyDescent="0.35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  <c r="M511" s="1"/>
    </row>
    <row r="512" spans="1:21" s="2" customFormat="1" ht="15" customHeight="1" x14ac:dyDescent="0.35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  <c r="M512" s="1"/>
    </row>
    <row r="513" spans="1:13" s="2" customFormat="1" ht="15" customHeight="1" x14ac:dyDescent="0.35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  <c r="M513" s="1"/>
    </row>
    <row r="514" spans="1:13" s="2" customFormat="1" ht="15" customHeight="1" x14ac:dyDescent="0.35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  <c r="M514" s="1"/>
    </row>
    <row r="515" spans="1:13" s="2" customFormat="1" ht="15" customHeight="1" x14ac:dyDescent="0.35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  <c r="M515" s="1"/>
    </row>
    <row r="516" spans="1:13" s="2" customFormat="1" ht="15" customHeight="1" x14ac:dyDescent="0.35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  <c r="M516" s="1"/>
    </row>
    <row r="517" spans="1:13" s="2" customFormat="1" ht="15" customHeight="1" x14ac:dyDescent="0.35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  <c r="M517" s="1"/>
    </row>
    <row r="518" spans="1:13" s="2" customFormat="1" ht="15" customHeight="1" x14ac:dyDescent="0.35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  <c r="M518" s="1"/>
    </row>
    <row r="519" spans="1:13" s="2" customFormat="1" ht="15" customHeight="1" x14ac:dyDescent="0.35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  <c r="M519" s="1"/>
    </row>
    <row r="520" spans="1:13" s="2" customFormat="1" ht="15" customHeight="1" x14ac:dyDescent="0.35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  <c r="M520" s="1"/>
    </row>
    <row r="521" spans="1:13" s="2" customFormat="1" ht="15" customHeight="1" x14ac:dyDescent="0.35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  <c r="M521" s="1"/>
    </row>
    <row r="522" spans="1:13" s="2" customFormat="1" ht="15" customHeight="1" x14ac:dyDescent="0.35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  <c r="M522" s="1"/>
    </row>
    <row r="523" spans="1:13" s="2" customFormat="1" ht="15" customHeight="1" x14ac:dyDescent="0.35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  <c r="M523" s="1"/>
    </row>
    <row r="524" spans="1:13" s="2" customFormat="1" ht="15" customHeight="1" x14ac:dyDescent="0.35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  <c r="M524" s="1"/>
    </row>
    <row r="525" spans="1:13" s="2" customFormat="1" ht="15" customHeight="1" x14ac:dyDescent="0.35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  <c r="M525" s="1"/>
    </row>
    <row r="526" spans="1:13" s="2" customFormat="1" ht="15" customHeight="1" x14ac:dyDescent="0.35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  <c r="M526" s="1"/>
    </row>
    <row r="527" spans="1:13" s="2" customFormat="1" ht="15" customHeight="1" x14ac:dyDescent="0.35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  <c r="M527" s="1"/>
    </row>
    <row r="528" spans="1:13" s="2" customFormat="1" ht="15" customHeight="1" x14ac:dyDescent="0.35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21" s="2" customFormat="1" ht="15" customHeight="1" x14ac:dyDescent="0.35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  <c r="M529" s="1"/>
    </row>
    <row r="530" spans="1:21" s="2" customFormat="1" ht="15" customHeight="1" x14ac:dyDescent="0.35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  <c r="M530" s="1"/>
    </row>
    <row r="531" spans="1:21" s="2" customFormat="1" ht="15" customHeight="1" x14ac:dyDescent="0.35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  <c r="M531" s="1"/>
    </row>
    <row r="532" spans="1:21" s="2" customFormat="1" ht="15" customHeight="1" x14ac:dyDescent="0.35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21" s="2" customFormat="1" ht="15" customHeight="1" x14ac:dyDescent="0.35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  <c r="M533" s="1"/>
    </row>
    <row r="534" spans="1:21" s="2" customFormat="1" ht="15" customHeight="1" x14ac:dyDescent="0.35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  <c r="M534" s="1"/>
    </row>
    <row r="535" spans="1:21" s="2" customFormat="1" ht="15" customHeight="1" x14ac:dyDescent="0.35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21" s="2" customFormat="1" ht="15" customHeight="1" x14ac:dyDescent="0.35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  <c r="M536" s="1"/>
    </row>
    <row r="537" spans="1:21" s="2" customFormat="1" ht="15" customHeight="1" x14ac:dyDescent="0.35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21" s="2" customFormat="1" ht="15" customHeight="1" x14ac:dyDescent="0.35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  <c r="M538" s="1"/>
    </row>
    <row r="539" spans="1:21" s="2" customFormat="1" ht="15" customHeight="1" x14ac:dyDescent="0.35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  <c r="M539" s="1"/>
    </row>
    <row r="540" spans="1:21" s="2" customFormat="1" ht="15" customHeight="1" x14ac:dyDescent="0.35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  <c r="M540" s="1"/>
      <c r="N540" s="1"/>
      <c r="O540" s="1"/>
      <c r="P540" s="1"/>
      <c r="Q540" s="1"/>
      <c r="R540" s="1"/>
      <c r="S540" s="1"/>
      <c r="T540" s="1"/>
      <c r="U540" s="1"/>
    </row>
    <row r="541" spans="1:21" s="2" customFormat="1" ht="15" customHeight="1" x14ac:dyDescent="0.35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  <c r="M541" s="1"/>
    </row>
    <row r="542" spans="1:21" s="2" customFormat="1" ht="15" customHeight="1" x14ac:dyDescent="0.35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  <c r="M542" s="1"/>
    </row>
    <row r="543" spans="1:21" s="2" customFormat="1" ht="15" customHeight="1" x14ac:dyDescent="0.35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  <c r="M543" s="1"/>
    </row>
    <row r="544" spans="1:21" s="2" customFormat="1" ht="15" customHeight="1" x14ac:dyDescent="0.35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  <c r="M544" s="1"/>
    </row>
    <row r="545" spans="1:13" s="2" customFormat="1" ht="15" customHeight="1" x14ac:dyDescent="0.35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  <c r="M545" s="1"/>
    </row>
    <row r="546" spans="1:13" s="2" customFormat="1" ht="15" customHeight="1" x14ac:dyDescent="0.35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3" s="2" customFormat="1" ht="15" customHeight="1" x14ac:dyDescent="0.35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3" s="2" customFormat="1" ht="15" customHeight="1" x14ac:dyDescent="0.35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  <c r="M548" s="1"/>
    </row>
    <row r="549" spans="1:13" s="2" customFormat="1" ht="15" customHeight="1" x14ac:dyDescent="0.35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3" s="2" customFormat="1" ht="15" customHeight="1" x14ac:dyDescent="0.35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3" s="2" customFormat="1" ht="15" customHeight="1" x14ac:dyDescent="0.35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  <c r="M551" s="1"/>
    </row>
    <row r="552" spans="1:13" s="2" customFormat="1" ht="15" customHeight="1" x14ac:dyDescent="0.35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  <c r="M552" s="1"/>
    </row>
    <row r="553" spans="1:13" s="2" customFormat="1" ht="15" customHeight="1" x14ac:dyDescent="0.35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  <c r="M553" s="1"/>
    </row>
    <row r="554" spans="1:13" s="2" customFormat="1" ht="15" customHeight="1" x14ac:dyDescent="0.35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  <c r="M554" s="1"/>
    </row>
    <row r="555" spans="1:13" s="2" customFormat="1" ht="15" customHeight="1" x14ac:dyDescent="0.35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  <c r="M555" s="1"/>
    </row>
    <row r="556" spans="1:13" s="2" customFormat="1" ht="15" customHeight="1" x14ac:dyDescent="0.35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3" s="2" customFormat="1" ht="15" customHeight="1" x14ac:dyDescent="0.35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3" s="2" customFormat="1" ht="15" customHeight="1" x14ac:dyDescent="0.35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  <c r="M558" s="1"/>
    </row>
    <row r="559" spans="1:13" s="2" customFormat="1" ht="15" customHeight="1" x14ac:dyDescent="0.35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3" s="2" customFormat="1" ht="15" customHeight="1" x14ac:dyDescent="0.35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3" s="2" customFormat="1" ht="15" customHeight="1" x14ac:dyDescent="0.35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  <c r="M561" s="1"/>
    </row>
    <row r="562" spans="1:13" s="2" customFormat="1" ht="15" customHeight="1" x14ac:dyDescent="0.35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  <c r="M562" s="1"/>
    </row>
    <row r="563" spans="1:13" s="2" customFormat="1" ht="15" customHeight="1" x14ac:dyDescent="0.35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  <c r="M563" s="1"/>
    </row>
    <row r="564" spans="1:13" s="2" customFormat="1" ht="15" customHeight="1" x14ac:dyDescent="0.35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  <c r="M564" s="1"/>
    </row>
    <row r="565" spans="1:13" s="2" customFormat="1" ht="15" customHeight="1" x14ac:dyDescent="0.35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  <c r="M565" s="1"/>
    </row>
    <row r="566" spans="1:13" s="2" customFormat="1" ht="15" customHeight="1" x14ac:dyDescent="0.35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  <c r="M566" s="1"/>
    </row>
    <row r="567" spans="1:13" s="2" customFormat="1" ht="15" customHeight="1" x14ac:dyDescent="0.35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  <c r="M567" s="1"/>
    </row>
    <row r="568" spans="1:13" s="2" customFormat="1" ht="15" customHeight="1" x14ac:dyDescent="0.35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3" s="2" customFormat="1" ht="15" customHeight="1" x14ac:dyDescent="0.35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3" s="2" customFormat="1" ht="15" customHeight="1" x14ac:dyDescent="0.35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3" s="2" customFormat="1" ht="15" customHeight="1" x14ac:dyDescent="0.35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3" s="2" customFormat="1" ht="15" customHeight="1" x14ac:dyDescent="0.35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3" s="2" customFormat="1" ht="15" customHeight="1" x14ac:dyDescent="0.35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3" s="2" customFormat="1" ht="15" customHeight="1" x14ac:dyDescent="0.35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3" s="2" customFormat="1" ht="15" customHeight="1" x14ac:dyDescent="0.35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3" s="2" customFormat="1" ht="15" customHeight="1" x14ac:dyDescent="0.35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  <c r="M576" s="1"/>
    </row>
    <row r="577" spans="1:12" s="2" customFormat="1" ht="15" customHeight="1" x14ac:dyDescent="0.35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35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35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35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35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35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35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35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35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5" customHeight="1" x14ac:dyDescent="0.35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5" customHeight="1" x14ac:dyDescent="0.35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5" customHeight="1" x14ac:dyDescent="0.35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5" customHeight="1" x14ac:dyDescent="0.35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35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35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35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2" s="2" customFormat="1" ht="15" customHeight="1" x14ac:dyDescent="0.35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2" s="2" customFormat="1" ht="15" customHeight="1" x14ac:dyDescent="0.35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2" s="2" customFormat="1" ht="15" customHeight="1" x14ac:dyDescent="0.35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2" s="2" customFormat="1" ht="15" customHeight="1" x14ac:dyDescent="0.35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2" s="2" customFormat="1" ht="15" customHeight="1" x14ac:dyDescent="0.35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2" s="2" customFormat="1" ht="15" customHeight="1" x14ac:dyDescent="0.35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2" s="2" customFormat="1" ht="15" customHeight="1" x14ac:dyDescent="0.35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</row>
    <row r="600" spans="1:12" s="2" customFormat="1" ht="15" customHeight="1" x14ac:dyDescent="0.35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2" s="2" customFormat="1" ht="15" customHeight="1" x14ac:dyDescent="0.35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</row>
    <row r="602" spans="1:12" s="2" customFormat="1" ht="15" customHeight="1" x14ac:dyDescent="0.35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</row>
    <row r="603" spans="1:12" s="2" customFormat="1" ht="15" customHeight="1" x14ac:dyDescent="0.35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</row>
    <row r="604" spans="1:12" s="2" customFormat="1" ht="15" customHeight="1" x14ac:dyDescent="0.35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</row>
    <row r="605" spans="1:12" s="2" customFormat="1" ht="15" customHeight="1" x14ac:dyDescent="0.35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</row>
    <row r="606" spans="1:12" s="2" customFormat="1" ht="15" customHeight="1" x14ac:dyDescent="0.35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</row>
    <row r="607" spans="1:12" s="2" customFormat="1" ht="15" customHeight="1" x14ac:dyDescent="0.35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</row>
    <row r="608" spans="1:12" s="2" customFormat="1" ht="15" customHeight="1" x14ac:dyDescent="0.35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</row>
    <row r="609" spans="1:12" s="2" customFormat="1" ht="15" customHeight="1" x14ac:dyDescent="0.35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</row>
    <row r="610" spans="1:12" s="2" customFormat="1" ht="15" customHeight="1" x14ac:dyDescent="0.35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</row>
    <row r="611" spans="1:12" s="2" customFormat="1" ht="15" customHeight="1" x14ac:dyDescent="0.35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</row>
    <row r="612" spans="1:12" s="2" customFormat="1" ht="15" customHeight="1" x14ac:dyDescent="0.35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</row>
    <row r="613" spans="1:12" s="2" customFormat="1" ht="15" customHeight="1" x14ac:dyDescent="0.35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</row>
    <row r="614" spans="1:12" s="2" customFormat="1" ht="15" customHeight="1" x14ac:dyDescent="0.35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</row>
    <row r="615" spans="1:12" s="2" customFormat="1" ht="15" customHeight="1" x14ac:dyDescent="0.35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</row>
    <row r="616" spans="1:12" s="2" customFormat="1" ht="15" customHeight="1" x14ac:dyDescent="0.35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</row>
    <row r="617" spans="1:12" s="2" customFormat="1" ht="15" customHeight="1" x14ac:dyDescent="0.35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</row>
    <row r="618" spans="1:12" s="2" customFormat="1" ht="15" customHeight="1" x14ac:dyDescent="0.35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</row>
    <row r="619" spans="1:12" s="2" customFormat="1" ht="15" customHeight="1" x14ac:dyDescent="0.35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</row>
    <row r="620" spans="1:12" s="2" customFormat="1" ht="15" customHeight="1" x14ac:dyDescent="0.35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</row>
    <row r="621" spans="1:12" s="2" customFormat="1" ht="15" customHeight="1" x14ac:dyDescent="0.35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</row>
    <row r="622" spans="1:12" s="2" customFormat="1" ht="15" customHeight="1" x14ac:dyDescent="0.35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</row>
    <row r="623" spans="1:12" s="2" customFormat="1" ht="15" customHeight="1" x14ac:dyDescent="0.35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</row>
    <row r="624" spans="1:12" s="2" customFormat="1" ht="15" customHeight="1" x14ac:dyDescent="0.35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</row>
    <row r="625" spans="1:12" s="2" customFormat="1" ht="15" customHeight="1" x14ac:dyDescent="0.35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</row>
    <row r="626" spans="1:12" s="2" customFormat="1" ht="15" customHeight="1" x14ac:dyDescent="0.35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</row>
    <row r="627" spans="1:12" s="2" customFormat="1" ht="15" customHeight="1" x14ac:dyDescent="0.35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</row>
    <row r="628" spans="1:12" s="2" customFormat="1" ht="15" customHeight="1" x14ac:dyDescent="0.35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</row>
    <row r="629" spans="1:12" s="2" customFormat="1" ht="15" customHeight="1" x14ac:dyDescent="0.35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</row>
    <row r="630" spans="1:12" s="2" customFormat="1" ht="15" customHeight="1" x14ac:dyDescent="0.35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</row>
    <row r="631" spans="1:12" s="2" customFormat="1" ht="15" customHeight="1" x14ac:dyDescent="0.35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</row>
    <row r="632" spans="1:12" s="2" customFormat="1" ht="15" customHeight="1" x14ac:dyDescent="0.35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</row>
    <row r="633" spans="1:12" s="2" customFormat="1" ht="15" customHeight="1" x14ac:dyDescent="0.35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</row>
    <row r="634" spans="1:12" s="2" customFormat="1" ht="15" customHeight="1" x14ac:dyDescent="0.35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</row>
    <row r="635" spans="1:12" s="2" customFormat="1" ht="15" customHeight="1" x14ac:dyDescent="0.35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</row>
    <row r="636" spans="1:12" s="2" customFormat="1" ht="15" customHeight="1" x14ac:dyDescent="0.35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</row>
    <row r="637" spans="1:12" s="2" customFormat="1" ht="15" customHeight="1" x14ac:dyDescent="0.35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</row>
    <row r="638" spans="1:12" s="2" customFormat="1" ht="15" customHeight="1" x14ac:dyDescent="0.35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</row>
    <row r="639" spans="1:12" s="2" customFormat="1" ht="15" customHeight="1" x14ac:dyDescent="0.35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</row>
    <row r="640" spans="1:12" s="2" customFormat="1" ht="15" customHeight="1" x14ac:dyDescent="0.35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</row>
    <row r="641" spans="1:12" s="2" customFormat="1" ht="15" customHeight="1" x14ac:dyDescent="0.35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</row>
    <row r="642" spans="1:12" s="2" customFormat="1" ht="15" customHeight="1" x14ac:dyDescent="0.35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</row>
    <row r="643" spans="1:12" s="2" customFormat="1" ht="15" customHeight="1" x14ac:dyDescent="0.35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</row>
    <row r="644" spans="1:12" s="2" customFormat="1" ht="15" customHeight="1" x14ac:dyDescent="0.35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</row>
    <row r="645" spans="1:12" s="2" customFormat="1" ht="15" customHeight="1" x14ac:dyDescent="0.35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</row>
    <row r="646" spans="1:12" s="2" customFormat="1" ht="15" customHeight="1" x14ac:dyDescent="0.35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</row>
    <row r="647" spans="1:12" s="2" customFormat="1" ht="15" customHeight="1" x14ac:dyDescent="0.35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</row>
    <row r="648" spans="1:12" s="2" customFormat="1" ht="15" customHeight="1" x14ac:dyDescent="0.35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</row>
    <row r="649" spans="1:12" s="2" customFormat="1" ht="15" customHeight="1" x14ac:dyDescent="0.35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</row>
    <row r="650" spans="1:12" s="2" customFormat="1" ht="15" customHeight="1" x14ac:dyDescent="0.35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</row>
    <row r="651" spans="1:12" s="2" customFormat="1" ht="15" customHeight="1" x14ac:dyDescent="0.35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</row>
    <row r="652" spans="1:12" s="2" customFormat="1" ht="15" customHeight="1" x14ac:dyDescent="0.35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</row>
    <row r="653" spans="1:12" s="2" customFormat="1" ht="15" customHeight="1" x14ac:dyDescent="0.35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</row>
    <row r="654" spans="1:12" s="2" customFormat="1" ht="15" customHeight="1" x14ac:dyDescent="0.35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</row>
    <row r="655" spans="1:12" s="2" customFormat="1" ht="15" customHeight="1" x14ac:dyDescent="0.35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</row>
    <row r="656" spans="1:12" s="2" customFormat="1" ht="15" customHeight="1" x14ac:dyDescent="0.35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</row>
    <row r="657" spans="1:12" s="2" customFormat="1" ht="15" customHeight="1" x14ac:dyDescent="0.35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</row>
    <row r="658" spans="1:12" s="2" customFormat="1" ht="14.25" customHeight="1" x14ac:dyDescent="0.35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</row>
    <row r="659" spans="1:12" s="2" customFormat="1" ht="14.25" customHeight="1" x14ac:dyDescent="0.35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</row>
    <row r="660" spans="1:12" s="2" customFormat="1" ht="14.25" customHeight="1" x14ac:dyDescent="0.35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</row>
    <row r="661" spans="1:12" s="2" customFormat="1" ht="14.25" customHeight="1" x14ac:dyDescent="0.35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</row>
    <row r="662" spans="1:12" s="2" customFormat="1" ht="15" customHeight="1" x14ac:dyDescent="0.35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</row>
    <row r="663" spans="1:12" s="2" customFormat="1" ht="15" customHeight="1" x14ac:dyDescent="0.35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</row>
    <row r="664" spans="1:12" s="2" customFormat="1" ht="15" customHeight="1" x14ac:dyDescent="0.35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</row>
    <row r="665" spans="1:12" s="2" customFormat="1" ht="15" customHeight="1" x14ac:dyDescent="0.35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</row>
    <row r="666" spans="1:12" s="2" customFormat="1" ht="15" customHeight="1" x14ac:dyDescent="0.35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</row>
    <row r="667" spans="1:12" s="2" customFormat="1" ht="15" customHeight="1" x14ac:dyDescent="0.35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</row>
    <row r="668" spans="1:12" s="2" customFormat="1" ht="15" customHeight="1" x14ac:dyDescent="0.35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</row>
    <row r="669" spans="1:12" s="2" customFormat="1" ht="15" customHeight="1" x14ac:dyDescent="0.35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</row>
    <row r="670" spans="1:12" s="2" customFormat="1" ht="15" customHeight="1" x14ac:dyDescent="0.35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</row>
    <row r="671" spans="1:12" s="2" customFormat="1" ht="15" customHeight="1" x14ac:dyDescent="0.35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</row>
    <row r="672" spans="1:12" s="2" customFormat="1" ht="15" customHeight="1" x14ac:dyDescent="0.35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</row>
    <row r="673" spans="1:13" s="2" customFormat="1" ht="15" customHeight="1" x14ac:dyDescent="0.35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</row>
    <row r="674" spans="1:13" s="2" customFormat="1" ht="15" customHeight="1" x14ac:dyDescent="0.35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</row>
    <row r="675" spans="1:13" s="2" customFormat="1" ht="15" customHeight="1" x14ac:dyDescent="0.35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</row>
    <row r="676" spans="1:13" s="2" customFormat="1" ht="15" customHeight="1" x14ac:dyDescent="0.35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</row>
    <row r="677" spans="1:13" s="2" customFormat="1" ht="15" customHeight="1" x14ac:dyDescent="0.35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</row>
    <row r="678" spans="1:13" s="2" customFormat="1" ht="15" customHeight="1" x14ac:dyDescent="0.35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</row>
    <row r="679" spans="1:13" s="2" customFormat="1" ht="15" customHeight="1" x14ac:dyDescent="0.35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</row>
    <row r="680" spans="1:13" s="2" customFormat="1" ht="15" customHeight="1" x14ac:dyDescent="0.35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</row>
    <row r="681" spans="1:13" s="2" customFormat="1" ht="15" customHeight="1" x14ac:dyDescent="0.35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</row>
    <row r="682" spans="1:13" s="2" customFormat="1" ht="15" customHeight="1" x14ac:dyDescent="0.35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</row>
    <row r="683" spans="1:13" s="2" customFormat="1" ht="15" customHeight="1" x14ac:dyDescent="0.35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</row>
    <row r="684" spans="1:13" s="2" customFormat="1" ht="15" customHeight="1" x14ac:dyDescent="0.35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</row>
    <row r="685" spans="1:13" s="2" customFormat="1" ht="15" customHeight="1" x14ac:dyDescent="0.35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</row>
    <row r="686" spans="1:13" s="2" customFormat="1" ht="15" customHeight="1" x14ac:dyDescent="0.35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</row>
    <row r="687" spans="1:13" s="2" customFormat="1" ht="15" customHeight="1" x14ac:dyDescent="0.35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35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</row>
    <row r="689" spans="1:13" s="2" customFormat="1" ht="15" customHeight="1" x14ac:dyDescent="0.35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35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35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35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35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35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35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35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35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35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35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35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35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35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35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35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35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35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35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35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35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35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35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35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35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35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35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35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35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35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35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35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35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35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35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35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35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35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35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35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35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35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35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35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35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35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35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35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35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35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35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35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35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35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35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35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35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35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35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35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35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35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35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35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35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35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35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35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35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35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35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35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35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35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35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35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35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35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35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35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35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35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35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35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35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35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35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35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35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35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35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35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35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35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5" customHeight="1" x14ac:dyDescent="0.35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35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35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35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35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35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35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35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35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35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35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35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35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35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35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35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35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35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35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35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35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35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 x14ac:dyDescent="0.35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35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35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35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35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35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35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35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35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35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35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35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  <c r="M816" s="1"/>
    </row>
    <row r="817" spans="1:13" s="2" customFormat="1" ht="15" customHeight="1" x14ac:dyDescent="0.35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5" customHeight="1" x14ac:dyDescent="0.35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35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35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35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35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35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35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35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35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5" customHeight="1" x14ac:dyDescent="0.35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5" customHeight="1" x14ac:dyDescent="0.35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</row>
    <row r="829" spans="1:13" s="2" customFormat="1" ht="15" customHeight="1" x14ac:dyDescent="0.35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" customHeight="1" x14ac:dyDescent="0.35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35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</row>
    <row r="832" spans="1:13" s="2" customFormat="1" ht="15" customHeight="1" x14ac:dyDescent="0.35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</row>
    <row r="833" spans="1:13" s="2" customFormat="1" ht="15" customHeight="1" x14ac:dyDescent="0.35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</row>
    <row r="834" spans="1:13" s="2" customFormat="1" ht="15" customHeight="1" x14ac:dyDescent="0.35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</row>
    <row r="835" spans="1:13" s="2" customFormat="1" ht="15" customHeight="1" x14ac:dyDescent="0.35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</row>
    <row r="836" spans="1:13" s="2" customFormat="1" ht="15" customHeight="1" x14ac:dyDescent="0.35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</row>
    <row r="837" spans="1:13" s="2" customFormat="1" ht="15" customHeight="1" x14ac:dyDescent="0.35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  <c r="M837" s="2" t="s">
        <v>46</v>
      </c>
    </row>
    <row r="838" spans="1:13" s="2" customFormat="1" ht="15" customHeight="1" x14ac:dyDescent="0.35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</row>
    <row r="839" spans="1:13" s="2" customFormat="1" ht="15" customHeight="1" x14ac:dyDescent="0.35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</row>
    <row r="840" spans="1:13" s="2" customFormat="1" ht="15" customHeight="1" x14ac:dyDescent="0.35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</row>
    <row r="841" spans="1:13" s="2" customFormat="1" ht="16.5" customHeight="1" x14ac:dyDescent="0.35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</row>
    <row r="842" spans="1:13" s="2" customFormat="1" ht="16.5" customHeight="1" x14ac:dyDescent="0.35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</row>
    <row r="843" spans="1:13" s="2" customFormat="1" ht="16.5" customHeight="1" x14ac:dyDescent="0.35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</row>
    <row r="844" spans="1:13" s="2" customFormat="1" ht="15" customHeight="1" x14ac:dyDescent="0.35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35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35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  <c r="M846" s="1"/>
    </row>
    <row r="847" spans="1:13" s="2" customFormat="1" ht="15" customHeight="1" x14ac:dyDescent="0.35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" customHeight="1" x14ac:dyDescent="0.35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  <c r="M848" s="1"/>
    </row>
    <row r="849" spans="1:13" s="2" customFormat="1" ht="15" customHeight="1" x14ac:dyDescent="0.35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" customHeight="1" x14ac:dyDescent="0.35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  <c r="M850" s="1"/>
    </row>
    <row r="851" spans="1:13" s="2" customFormat="1" ht="15" customHeight="1" x14ac:dyDescent="0.35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  <c r="M851" s="1"/>
    </row>
    <row r="852" spans="1:13" s="2" customFormat="1" ht="15" customHeight="1" x14ac:dyDescent="0.35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35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  <c r="M853" s="1"/>
    </row>
    <row r="854" spans="1:13" s="2" customFormat="1" ht="15" customHeight="1" x14ac:dyDescent="0.35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35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35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  <c r="M856" s="1"/>
    </row>
    <row r="857" spans="1:13" s="2" customFormat="1" ht="15" customHeight="1" x14ac:dyDescent="0.35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  <c r="M857" s="1"/>
    </row>
    <row r="858" spans="1:13" s="2" customFormat="1" ht="15" customHeight="1" x14ac:dyDescent="0.35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  <c r="M858" s="1"/>
    </row>
    <row r="859" spans="1:13" s="2" customFormat="1" ht="15" customHeight="1" x14ac:dyDescent="0.35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  <c r="M859" s="1"/>
    </row>
    <row r="860" spans="1:13" s="2" customFormat="1" ht="15" customHeight="1" x14ac:dyDescent="0.35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  <c r="M860" s="1"/>
    </row>
    <row r="861" spans="1:13" s="2" customFormat="1" ht="15" customHeight="1" x14ac:dyDescent="0.35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  <c r="M861" s="1"/>
    </row>
    <row r="862" spans="1:13" s="2" customFormat="1" ht="15" customHeight="1" x14ac:dyDescent="0.35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  <c r="M862" s="1"/>
    </row>
    <row r="863" spans="1:13" s="2" customFormat="1" ht="15" customHeight="1" x14ac:dyDescent="0.35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  <c r="M863" s="1"/>
    </row>
    <row r="864" spans="1:13" s="2" customFormat="1" ht="15" customHeight="1" x14ac:dyDescent="0.35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  <c r="M864" s="1"/>
    </row>
    <row r="865" spans="1:13" s="2" customFormat="1" ht="15" customHeight="1" x14ac:dyDescent="0.35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  <c r="M865" s="1"/>
    </row>
    <row r="866" spans="1:13" s="2" customFormat="1" ht="15" customHeight="1" x14ac:dyDescent="0.35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  <c r="M866" s="1"/>
    </row>
    <row r="867" spans="1:13" s="2" customFormat="1" ht="15.75" customHeight="1" x14ac:dyDescent="0.35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  <c r="M867" s="1"/>
    </row>
    <row r="868" spans="1:13" s="2" customFormat="1" ht="16.5" customHeight="1" x14ac:dyDescent="0.35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  <c r="M868" s="1"/>
    </row>
    <row r="869" spans="1:13" s="2" customFormat="1" ht="16.5" customHeight="1" x14ac:dyDescent="0.35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  <c r="M869" s="1"/>
    </row>
    <row r="870" spans="1:13" s="2" customFormat="1" ht="15" customHeight="1" x14ac:dyDescent="0.35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  <c r="M870" s="1"/>
    </row>
    <row r="871" spans="1:13" s="2" customFormat="1" ht="14.25" customHeight="1" x14ac:dyDescent="0.35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  <c r="M871" s="1"/>
    </row>
    <row r="872" spans="1:13" s="2" customFormat="1" ht="15" customHeight="1" x14ac:dyDescent="0.35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  <c r="M872" s="1"/>
    </row>
    <row r="873" spans="1:13" s="2" customFormat="1" ht="15" customHeight="1" x14ac:dyDescent="0.35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  <c r="M873" s="1"/>
    </row>
    <row r="874" spans="1:13" s="2" customFormat="1" ht="15" customHeight="1" x14ac:dyDescent="0.35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  <c r="M874" s="1"/>
    </row>
    <row r="875" spans="1:13" s="2" customFormat="1" ht="15" customHeight="1" x14ac:dyDescent="0.35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  <c r="M875" s="1"/>
    </row>
    <row r="876" spans="1:13" s="2" customFormat="1" ht="15" customHeight="1" x14ac:dyDescent="0.35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  <c r="M876" s="1"/>
    </row>
    <row r="877" spans="1:13" s="2" customFormat="1" ht="15.75" customHeight="1" x14ac:dyDescent="0.35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</row>
    <row r="878" spans="1:13" s="2" customFormat="1" ht="15" customHeight="1" x14ac:dyDescent="0.35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  <c r="M878" s="1"/>
    </row>
    <row r="879" spans="1:13" s="2" customFormat="1" ht="15" customHeight="1" x14ac:dyDescent="0.35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  <c r="M879" s="1"/>
    </row>
    <row r="880" spans="1:13" s="2" customFormat="1" ht="15" customHeight="1" x14ac:dyDescent="0.35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  <c r="M880" s="1"/>
    </row>
    <row r="881" spans="1:13" s="2" customFormat="1" ht="15" customHeight="1" x14ac:dyDescent="0.35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  <c r="M881" s="1"/>
    </row>
    <row r="882" spans="1:13" s="2" customFormat="1" ht="15" customHeight="1" x14ac:dyDescent="0.35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  <c r="M882" s="1"/>
    </row>
    <row r="883" spans="1:13" s="2" customFormat="1" ht="15" customHeight="1" x14ac:dyDescent="0.35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  <c r="M883" s="1"/>
    </row>
    <row r="884" spans="1:13" s="2" customFormat="1" ht="15" customHeight="1" x14ac:dyDescent="0.35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  <c r="M884" s="1"/>
    </row>
    <row r="885" spans="1:13" s="2" customFormat="1" ht="15" customHeight="1" x14ac:dyDescent="0.35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  <c r="M885" s="1"/>
    </row>
    <row r="886" spans="1:13" s="2" customFormat="1" ht="15" customHeight="1" x14ac:dyDescent="0.35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  <c r="M886" s="212"/>
    </row>
    <row r="887" spans="1:13" s="2" customFormat="1" ht="15" customHeight="1" x14ac:dyDescent="0.35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  <c r="M887" s="1"/>
    </row>
    <row r="888" spans="1:13" s="2" customFormat="1" ht="15" customHeight="1" x14ac:dyDescent="0.35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3" s="2" customFormat="1" ht="15" customHeight="1" x14ac:dyDescent="0.35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  <c r="M889" s="1"/>
    </row>
    <row r="890" spans="1:13" s="2" customFormat="1" ht="15" customHeight="1" x14ac:dyDescent="0.35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  <c r="M890" s="1"/>
    </row>
    <row r="891" spans="1:13" s="2" customFormat="1" ht="15" customHeight="1" x14ac:dyDescent="0.35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  <c r="M891" s="1"/>
    </row>
    <row r="892" spans="1:13" s="2" customFormat="1" ht="15" customHeight="1" x14ac:dyDescent="0.35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  <c r="M892" s="1"/>
    </row>
    <row r="893" spans="1:13" s="2" customFormat="1" ht="15" customHeight="1" x14ac:dyDescent="0.35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  <c r="M893" s="1"/>
    </row>
    <row r="894" spans="1:13" s="2" customFormat="1" ht="15" customHeight="1" x14ac:dyDescent="0.35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  <c r="M894" s="1"/>
    </row>
    <row r="895" spans="1:13" s="2" customFormat="1" ht="15" customHeight="1" x14ac:dyDescent="0.35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  <c r="M895" s="1"/>
    </row>
    <row r="896" spans="1:13" s="2" customFormat="1" ht="15" customHeight="1" x14ac:dyDescent="0.35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  <c r="M896" s="1"/>
    </row>
    <row r="897" spans="1:13" s="2" customFormat="1" ht="15" customHeight="1" x14ac:dyDescent="0.35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  <c r="M897" s="1"/>
    </row>
    <row r="898" spans="1:13" s="2" customFormat="1" ht="15" customHeight="1" x14ac:dyDescent="0.35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  <c r="M898" s="1"/>
    </row>
    <row r="899" spans="1:13" s="2" customFormat="1" ht="15" customHeight="1" x14ac:dyDescent="0.35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  <c r="M899" s="1"/>
    </row>
    <row r="900" spans="1:13" s="2" customFormat="1" ht="15" customHeight="1" x14ac:dyDescent="0.35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  <c r="M900" s="1"/>
    </row>
    <row r="901" spans="1:13" s="2" customFormat="1" ht="15" customHeight="1" x14ac:dyDescent="0.35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  <c r="M901" s="1"/>
    </row>
    <row r="902" spans="1:13" s="2" customFormat="1" ht="15" customHeight="1" x14ac:dyDescent="0.35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  <c r="M902" s="1"/>
    </row>
    <row r="903" spans="1:13" s="2" customFormat="1" ht="15" customHeight="1" x14ac:dyDescent="0.35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  <c r="M903" s="1"/>
    </row>
    <row r="904" spans="1:13" s="2" customFormat="1" ht="15" customHeight="1" x14ac:dyDescent="0.35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  <c r="M904" s="1"/>
    </row>
    <row r="905" spans="1:13" s="2" customFormat="1" ht="15" customHeight="1" x14ac:dyDescent="0.35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  <c r="M905" s="1"/>
    </row>
    <row r="906" spans="1:13" s="2" customFormat="1" ht="15" customHeight="1" x14ac:dyDescent="0.35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  <c r="M906" s="1"/>
    </row>
    <row r="907" spans="1:13" s="2" customFormat="1" ht="15" customHeight="1" x14ac:dyDescent="0.35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  <c r="M907" s="1"/>
    </row>
    <row r="908" spans="1:13" s="2" customFormat="1" ht="15" customHeight="1" x14ac:dyDescent="0.35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  <c r="M908" s="1"/>
    </row>
    <row r="909" spans="1:13" s="2" customFormat="1" ht="15" customHeight="1" x14ac:dyDescent="0.35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  <c r="M909" s="1"/>
    </row>
    <row r="910" spans="1:13" s="2" customFormat="1" ht="15" customHeight="1" x14ac:dyDescent="0.35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  <c r="M910" s="1"/>
    </row>
    <row r="911" spans="1:13" s="2" customFormat="1" ht="15" customHeight="1" x14ac:dyDescent="0.35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  <c r="M911" s="1"/>
    </row>
    <row r="912" spans="1:13" s="2" customFormat="1" ht="15" customHeight="1" x14ac:dyDescent="0.35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  <c r="M912" s="1"/>
    </row>
    <row r="913" spans="1:13" s="2" customFormat="1" ht="15" customHeight="1" x14ac:dyDescent="0.35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  <c r="M913" s="1"/>
    </row>
    <row r="914" spans="1:13" s="2" customFormat="1" ht="15" customHeight="1" x14ac:dyDescent="0.35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  <c r="M914" s="1"/>
    </row>
    <row r="915" spans="1:13" s="2" customFormat="1" ht="15" customHeight="1" x14ac:dyDescent="0.35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  <c r="M915" s="1"/>
    </row>
    <row r="916" spans="1:13" s="2" customFormat="1" ht="15" customHeight="1" x14ac:dyDescent="0.35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  <c r="M916" s="1"/>
    </row>
    <row r="917" spans="1:13" s="2" customFormat="1" ht="15" customHeight="1" x14ac:dyDescent="0.35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  <c r="M917" s="1"/>
    </row>
    <row r="918" spans="1:13" s="2" customFormat="1" ht="15" customHeight="1" x14ac:dyDescent="0.35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  <c r="M918" s="1"/>
    </row>
    <row r="919" spans="1:13" s="2" customFormat="1" ht="15" customHeight="1" x14ac:dyDescent="0.35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  <c r="M919" s="1"/>
    </row>
    <row r="920" spans="1:13" s="2" customFormat="1" ht="15" customHeight="1" x14ac:dyDescent="0.35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3" s="2" customFormat="1" ht="15" customHeight="1" x14ac:dyDescent="0.35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3" s="2" customFormat="1" ht="15" customHeight="1" x14ac:dyDescent="0.35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3" s="2" customFormat="1" ht="15" customHeight="1" x14ac:dyDescent="0.35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3" s="2" customFormat="1" ht="15" customHeight="1" x14ac:dyDescent="0.35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3" s="2" customFormat="1" ht="15" customHeight="1" x14ac:dyDescent="0.35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3" s="2" customFormat="1" ht="15" customHeight="1" x14ac:dyDescent="0.35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  <c r="M926" s="1"/>
    </row>
    <row r="927" spans="1:13" s="2" customFormat="1" ht="15" customHeight="1" x14ac:dyDescent="0.35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3" s="2" customFormat="1" ht="15" customHeight="1" x14ac:dyDescent="0.35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3" s="2" customFormat="1" ht="15" customHeight="1" x14ac:dyDescent="0.35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3" s="2" customFormat="1" ht="15" customHeight="1" x14ac:dyDescent="0.35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3" s="2" customFormat="1" ht="15" customHeight="1" x14ac:dyDescent="0.35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3" s="2" customFormat="1" ht="15" customHeight="1" x14ac:dyDescent="0.35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3" s="2" customFormat="1" ht="15" customHeight="1" x14ac:dyDescent="0.35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3" s="2" customFormat="1" ht="15" customHeight="1" x14ac:dyDescent="0.35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3" s="2" customFormat="1" ht="15" customHeight="1" x14ac:dyDescent="0.35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3" s="2" customFormat="1" ht="15" customHeight="1" x14ac:dyDescent="0.35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  <c r="M936" s="1"/>
    </row>
    <row r="937" spans="1:13" s="2" customFormat="1" ht="15" customHeight="1" x14ac:dyDescent="0.35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  <c r="M937" s="1"/>
    </row>
    <row r="938" spans="1:13" s="2" customFormat="1" ht="15" customHeight="1" x14ac:dyDescent="0.35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  <c r="M938" s="1"/>
    </row>
    <row r="939" spans="1:13" s="2" customFormat="1" ht="15" customHeight="1" x14ac:dyDescent="0.35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3" s="2" customFormat="1" ht="15" customHeight="1" x14ac:dyDescent="0.35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  <c r="M940" s="1"/>
    </row>
    <row r="941" spans="1:13" s="2" customFormat="1" ht="15" customHeight="1" x14ac:dyDescent="0.35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3" s="2" customFormat="1" ht="15" customHeight="1" x14ac:dyDescent="0.35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  <c r="M942" s="1"/>
    </row>
    <row r="943" spans="1:13" s="2" customFormat="1" ht="15" customHeight="1" x14ac:dyDescent="0.35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  <c r="M943" s="1"/>
    </row>
    <row r="944" spans="1:13" s="2" customFormat="1" ht="15" customHeight="1" x14ac:dyDescent="0.35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3" s="2" customFormat="1" ht="15" customHeight="1" x14ac:dyDescent="0.35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  <c r="M945" s="1"/>
    </row>
    <row r="946" spans="1:13" s="2" customFormat="1" ht="15" customHeight="1" x14ac:dyDescent="0.35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3" s="2" customFormat="1" ht="15" customHeight="1" x14ac:dyDescent="0.35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3" s="2" customFormat="1" ht="15" customHeight="1" x14ac:dyDescent="0.35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  <c r="M948" s="1"/>
    </row>
    <row r="949" spans="1:13" s="2" customFormat="1" ht="15" customHeight="1" x14ac:dyDescent="0.35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3" s="2" customFormat="1" ht="15" customHeight="1" x14ac:dyDescent="0.35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3" s="2" customFormat="1" ht="15" customHeight="1" x14ac:dyDescent="0.35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3" s="2" customFormat="1" ht="15" customHeight="1" x14ac:dyDescent="0.35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3" s="2" customFormat="1" ht="15" customHeight="1" x14ac:dyDescent="0.35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3" s="2" customFormat="1" ht="15" customHeight="1" x14ac:dyDescent="0.35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3" s="2" customFormat="1" ht="15" customHeight="1" x14ac:dyDescent="0.35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3" s="2" customFormat="1" ht="15" customHeight="1" x14ac:dyDescent="0.35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3" s="2" customFormat="1" ht="15" customHeight="1" x14ac:dyDescent="0.35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3" s="2" customFormat="1" ht="15" customHeight="1" x14ac:dyDescent="0.35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3" s="2" customFormat="1" ht="15" customHeight="1" x14ac:dyDescent="0.35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3" s="2" customFormat="1" ht="15" customHeight="1" x14ac:dyDescent="0.35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35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35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35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35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35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35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35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35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35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35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35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35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35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35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35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35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35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35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35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35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35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35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35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35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35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35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35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35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35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35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35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35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35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35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35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35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35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35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35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35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35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35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35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35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35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35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35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35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35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35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35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35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35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35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35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35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35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35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35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35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35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35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35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35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35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35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35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35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35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35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35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35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35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35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35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35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35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35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35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35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35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35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35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35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35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35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35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35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35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35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35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35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35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35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35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35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35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35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35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35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35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35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35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35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35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35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35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35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35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35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35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35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35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35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35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35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35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35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35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35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35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35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35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35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35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35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35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35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35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35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35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35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35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35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35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35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35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35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35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35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35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35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35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35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35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35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35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35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35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35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35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35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35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35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35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35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35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35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35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35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3" s="2" customFormat="1" ht="15" customHeight="1" x14ac:dyDescent="0.35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3" s="2" customFormat="1" ht="15" customHeight="1" x14ac:dyDescent="0.35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3" s="2" customFormat="1" ht="15" customHeight="1" x14ac:dyDescent="0.35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3" s="2" customFormat="1" ht="15" customHeight="1" x14ac:dyDescent="0.35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3" s="2" customFormat="1" ht="15" customHeight="1" x14ac:dyDescent="0.35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3" s="2" customFormat="1" ht="15" customHeight="1" x14ac:dyDescent="0.35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3" s="2" customFormat="1" ht="15" customHeight="1" x14ac:dyDescent="0.35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3" s="2" customFormat="1" ht="15" customHeight="1" x14ac:dyDescent="0.35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3" s="2" customFormat="1" ht="15" customHeight="1" x14ac:dyDescent="0.35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3" s="2" customFormat="1" ht="15" customHeight="1" x14ac:dyDescent="0.35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3" s="2" customFormat="1" ht="15" customHeight="1" x14ac:dyDescent="0.35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3" s="2" customFormat="1" ht="15" customHeight="1" x14ac:dyDescent="0.35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3" s="2" customFormat="1" ht="15" customHeight="1" x14ac:dyDescent="0.35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3" s="2" customFormat="1" ht="15" customHeight="1" x14ac:dyDescent="0.35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3" s="2" customFormat="1" ht="15" customHeight="1" x14ac:dyDescent="0.35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  <c r="M1135" s="2" t="s">
        <v>42</v>
      </c>
    </row>
    <row r="1136" spans="1:13" s="2" customFormat="1" ht="15" customHeight="1" x14ac:dyDescent="0.35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35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35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35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35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35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35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35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35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35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35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35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35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35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35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35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35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2" s="2" customFormat="1" ht="15" customHeight="1" x14ac:dyDescent="0.35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2" s="2" customFormat="1" ht="15" customHeight="1" x14ac:dyDescent="0.35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2" s="2" customFormat="1" ht="15" customHeight="1" x14ac:dyDescent="0.35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2" s="2" customFormat="1" ht="15" customHeight="1" x14ac:dyDescent="0.35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2" s="2" customFormat="1" ht="15" customHeight="1" x14ac:dyDescent="0.35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2" s="2" customFormat="1" ht="15" customHeight="1" x14ac:dyDescent="0.35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2" s="2" customFormat="1" ht="15" customHeight="1" x14ac:dyDescent="0.35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2" s="2" customFormat="1" ht="15" customHeight="1" x14ac:dyDescent="0.35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2" s="2" customFormat="1" ht="15" customHeight="1" x14ac:dyDescent="0.35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2" s="2" customFormat="1" ht="15" customHeight="1" x14ac:dyDescent="0.35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2" s="2" customFormat="1" ht="15" customHeight="1" x14ac:dyDescent="0.35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2" s="2" customFormat="1" ht="15" customHeight="1" x14ac:dyDescent="0.35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2" s="2" customFormat="1" ht="15" customHeight="1" x14ac:dyDescent="0.35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2" s="2" customFormat="1" ht="15" customHeight="1" x14ac:dyDescent="0.35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2" s="2" customFormat="1" ht="15" customHeight="1" x14ac:dyDescent="0.35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2" s="2" customFormat="1" ht="15" customHeight="1" x14ac:dyDescent="0.35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2" s="2" customFormat="1" ht="15" customHeight="1" x14ac:dyDescent="0.35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2" s="2" customFormat="1" ht="15" customHeight="1" x14ac:dyDescent="0.35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2" s="2" customFormat="1" ht="15" customHeight="1" x14ac:dyDescent="0.35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2" s="2" customFormat="1" ht="15" customHeight="1" x14ac:dyDescent="0.35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2" s="2" customFormat="1" ht="15" customHeight="1" x14ac:dyDescent="0.35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2" s="2" customFormat="1" ht="15" customHeight="1" x14ac:dyDescent="0.35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2" s="2" customFormat="1" ht="15" customHeight="1" x14ac:dyDescent="0.35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2" s="2" customFormat="1" ht="15" customHeight="1" x14ac:dyDescent="0.35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2" s="2" customFormat="1" ht="15" customHeight="1" x14ac:dyDescent="0.35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2" s="2" customFormat="1" ht="15" customHeight="1" x14ac:dyDescent="0.35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2" s="2" customFormat="1" ht="15" customHeight="1" x14ac:dyDescent="0.35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2" s="2" customFormat="1" ht="15" customHeight="1" x14ac:dyDescent="0.35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2" s="2" customFormat="1" ht="15" customHeight="1" x14ac:dyDescent="0.35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2" s="2" customFormat="1" ht="15" customHeight="1" x14ac:dyDescent="0.35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2" s="2" customFormat="1" ht="15" customHeight="1" x14ac:dyDescent="0.35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2" s="2" customFormat="1" ht="15" customHeight="1" x14ac:dyDescent="0.35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2" s="2" customFormat="1" ht="15" customHeight="1" x14ac:dyDescent="0.35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2" s="2" customFormat="1" ht="15" customHeight="1" x14ac:dyDescent="0.35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2" s="2" customFormat="1" ht="15" customHeight="1" x14ac:dyDescent="0.35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</row>
    <row r="1188" spans="1:12" s="2" customFormat="1" ht="15" customHeight="1" x14ac:dyDescent="0.35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</row>
    <row r="1189" spans="1:12" s="2" customFormat="1" ht="15" customHeight="1" x14ac:dyDescent="0.35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2" s="2" customFormat="1" ht="15" customHeight="1" x14ac:dyDescent="0.35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</row>
    <row r="1191" spans="1:12" s="2" customFormat="1" ht="15" customHeight="1" x14ac:dyDescent="0.35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</row>
    <row r="1192" spans="1:12" s="2" customFormat="1" ht="15" customHeight="1" x14ac:dyDescent="0.35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</row>
    <row r="1193" spans="1:12" s="2" customFormat="1" ht="15" customHeight="1" x14ac:dyDescent="0.35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2" s="2" customFormat="1" ht="15" customHeight="1" x14ac:dyDescent="0.35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2" s="2" customFormat="1" ht="15" customHeight="1" x14ac:dyDescent="0.35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</row>
    <row r="1196" spans="1:12" s="2" customFormat="1" ht="15" customHeight="1" x14ac:dyDescent="0.35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</row>
    <row r="1197" spans="1:12" s="2" customFormat="1" ht="15" customHeight="1" x14ac:dyDescent="0.35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2" s="2" customFormat="1" ht="15" customHeight="1" x14ac:dyDescent="0.35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</row>
    <row r="1199" spans="1:12" s="2" customFormat="1" ht="15" customHeight="1" x14ac:dyDescent="0.35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</row>
    <row r="1200" spans="1:12" s="2" customFormat="1" ht="15" customHeight="1" x14ac:dyDescent="0.35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</row>
    <row r="1201" spans="1:12" s="2" customFormat="1" ht="15" customHeight="1" x14ac:dyDescent="0.35">
      <c r="A1201" s="4"/>
      <c r="B1201" s="8"/>
      <c r="C1201" s="3"/>
      <c r="D1201" s="5"/>
      <c r="E1201" s="3"/>
      <c r="F1201" s="3"/>
      <c r="G1201" s="3"/>
      <c r="H1201" s="6"/>
      <c r="I1201" s="18"/>
      <c r="J1201" s="5"/>
      <c r="K1201" s="3"/>
      <c r="L1201" s="5"/>
    </row>
    <row r="1202" spans="1:12" s="2" customFormat="1" ht="15" customHeight="1" x14ac:dyDescent="0.35">
      <c r="A1202" s="4"/>
      <c r="B1202" s="8"/>
      <c r="C1202" s="3"/>
      <c r="D1202" s="5"/>
      <c r="E1202" s="3"/>
      <c r="F1202" s="3"/>
      <c r="G1202" s="3"/>
      <c r="H1202" s="6"/>
      <c r="I1202" s="18"/>
      <c r="J1202" s="5"/>
      <c r="K1202" s="3"/>
      <c r="L1202" s="5"/>
    </row>
    <row r="1203" spans="1:12" s="2" customFormat="1" ht="15" customHeight="1" x14ac:dyDescent="0.35">
      <c r="A1203" s="4"/>
      <c r="B1203" s="8"/>
      <c r="C1203" s="3"/>
      <c r="D1203" s="5"/>
      <c r="E1203" s="3"/>
      <c r="F1203" s="3"/>
      <c r="G1203" s="3"/>
      <c r="H1203" s="6"/>
      <c r="I1203" s="18"/>
      <c r="J1203" s="5"/>
      <c r="K1203" s="3"/>
      <c r="L1203" s="5"/>
    </row>
    <row r="1204" spans="1:12" s="2" customFormat="1" ht="15" customHeight="1" x14ac:dyDescent="0.35">
      <c r="A1204" s="4"/>
      <c r="B1204" s="8"/>
      <c r="C1204" s="3"/>
      <c r="D1204" s="5"/>
      <c r="E1204" s="3"/>
      <c r="F1204" s="3"/>
      <c r="G1204" s="3"/>
      <c r="H1204" s="6"/>
      <c r="I1204" s="18"/>
      <c r="J1204" s="5"/>
      <c r="K1204" s="3"/>
      <c r="L1204" s="5"/>
    </row>
    <row r="1205" spans="1:12" s="2" customFormat="1" ht="15" customHeight="1" x14ac:dyDescent="0.35">
      <c r="A1205" s="4"/>
      <c r="B1205" s="8"/>
      <c r="C1205" s="3"/>
      <c r="D1205" s="5"/>
      <c r="E1205" s="3"/>
      <c r="F1205" s="3"/>
      <c r="G1205" s="3"/>
      <c r="H1205" s="6"/>
      <c r="I1205" s="18"/>
      <c r="J1205" s="5"/>
      <c r="K1205" s="3"/>
      <c r="L1205" s="5"/>
    </row>
    <row r="1206" spans="1:12" s="2" customFormat="1" ht="15" customHeight="1" x14ac:dyDescent="0.35">
      <c r="A1206" s="4"/>
      <c r="B1206" s="8"/>
      <c r="C1206" s="3"/>
      <c r="D1206" s="5"/>
      <c r="E1206" s="3"/>
      <c r="F1206" s="3"/>
      <c r="G1206" s="3"/>
      <c r="H1206" s="6"/>
      <c r="I1206" s="18"/>
      <c r="J1206" s="5"/>
      <c r="K1206" s="3"/>
      <c r="L1206" s="5"/>
    </row>
    <row r="1207" spans="1:12" s="2" customFormat="1" ht="15" customHeight="1" x14ac:dyDescent="0.35">
      <c r="A1207" s="4"/>
      <c r="B1207" s="8"/>
      <c r="C1207" s="3"/>
      <c r="D1207" s="5"/>
      <c r="E1207" s="3"/>
      <c r="F1207" s="3"/>
      <c r="G1207" s="3"/>
      <c r="H1207" s="6"/>
      <c r="I1207" s="18"/>
      <c r="J1207" s="5"/>
      <c r="K1207" s="3"/>
      <c r="L1207" s="5"/>
    </row>
    <row r="1208" spans="1:12" s="2" customFormat="1" ht="15" customHeight="1" x14ac:dyDescent="0.35">
      <c r="A1208" s="4"/>
      <c r="B1208" s="8"/>
      <c r="C1208" s="3"/>
      <c r="D1208" s="5"/>
      <c r="E1208" s="3"/>
      <c r="F1208" s="3"/>
      <c r="G1208" s="3"/>
      <c r="H1208" s="6"/>
      <c r="I1208" s="18"/>
      <c r="J1208" s="5"/>
      <c r="K1208" s="3"/>
      <c r="L1208" s="5"/>
    </row>
    <row r="1209" spans="1:12" s="2" customFormat="1" ht="15" customHeight="1" x14ac:dyDescent="0.35">
      <c r="A1209" s="4"/>
      <c r="B1209" s="8"/>
      <c r="C1209" s="3"/>
      <c r="D1209" s="5"/>
      <c r="E1209" s="3"/>
      <c r="F1209" s="3"/>
      <c r="G1209" s="3"/>
      <c r="H1209" s="6"/>
      <c r="I1209" s="18"/>
      <c r="J1209" s="5"/>
      <c r="K1209" s="3"/>
      <c r="L1209" s="5"/>
    </row>
    <row r="1210" spans="1:12" s="2" customFormat="1" ht="15" customHeight="1" x14ac:dyDescent="0.35">
      <c r="A1210" s="4"/>
      <c r="B1210" s="8"/>
      <c r="C1210" s="3"/>
      <c r="D1210" s="5"/>
      <c r="E1210" s="3"/>
      <c r="F1210" s="3"/>
      <c r="G1210" s="3"/>
      <c r="H1210" s="6"/>
      <c r="I1210" s="18"/>
      <c r="J1210" s="5"/>
      <c r="K1210" s="3"/>
      <c r="L1210" s="5"/>
    </row>
    <row r="1211" spans="1:12" s="2" customFormat="1" ht="15" customHeight="1" x14ac:dyDescent="0.35">
      <c r="A1211" s="4"/>
      <c r="B1211" s="8"/>
      <c r="C1211" s="3"/>
      <c r="D1211" s="5"/>
      <c r="E1211" s="3"/>
      <c r="F1211" s="3"/>
      <c r="G1211" s="3"/>
      <c r="H1211" s="6"/>
      <c r="I1211" s="18"/>
      <c r="J1211" s="5"/>
      <c r="K1211" s="3"/>
      <c r="L1211" s="5"/>
    </row>
    <row r="1212" spans="1:12" s="2" customFormat="1" ht="15" customHeight="1" x14ac:dyDescent="0.35">
      <c r="A1212" s="4"/>
      <c r="B1212" s="8"/>
      <c r="C1212" s="3"/>
      <c r="D1212" s="5"/>
      <c r="E1212" s="3"/>
      <c r="F1212" s="3"/>
      <c r="G1212" s="3"/>
      <c r="H1212" s="6"/>
      <c r="I1212" s="18"/>
      <c r="J1212" s="5"/>
      <c r="K1212" s="3"/>
      <c r="L1212" s="5"/>
    </row>
    <row r="1213" spans="1:12" s="2" customFormat="1" ht="15" customHeight="1" x14ac:dyDescent="0.35">
      <c r="A1213" s="4"/>
      <c r="B1213" s="8"/>
      <c r="C1213" s="3"/>
      <c r="D1213" s="5"/>
      <c r="E1213" s="3"/>
      <c r="F1213" s="3"/>
      <c r="G1213" s="3"/>
      <c r="H1213" s="6"/>
      <c r="I1213" s="18"/>
      <c r="J1213" s="5"/>
      <c r="K1213" s="3"/>
      <c r="L1213" s="5"/>
    </row>
    <row r="1214" spans="1:12" s="2" customFormat="1" ht="15" customHeight="1" x14ac:dyDescent="0.35">
      <c r="A1214" s="4"/>
      <c r="B1214" s="8"/>
      <c r="C1214" s="3"/>
      <c r="D1214" s="5"/>
      <c r="E1214" s="3"/>
      <c r="F1214" s="3"/>
      <c r="G1214" s="3"/>
      <c r="H1214" s="6"/>
      <c r="I1214" s="18"/>
      <c r="J1214" s="5"/>
      <c r="K1214" s="3"/>
      <c r="L1214" s="5"/>
    </row>
    <row r="1215" spans="1:12" s="2" customFormat="1" ht="15" customHeight="1" x14ac:dyDescent="0.35">
      <c r="A1215" s="4"/>
      <c r="B1215" s="8"/>
      <c r="C1215" s="3"/>
      <c r="D1215" s="5"/>
      <c r="E1215" s="3"/>
      <c r="F1215" s="3"/>
      <c r="G1215" s="3"/>
      <c r="H1215" s="6"/>
      <c r="I1215" s="18"/>
      <c r="J1215" s="5"/>
      <c r="K1215" s="3"/>
      <c r="L1215" s="5"/>
    </row>
    <row r="1216" spans="1:12" s="2" customFormat="1" ht="15" customHeight="1" x14ac:dyDescent="0.35">
      <c r="A1216" s="4"/>
      <c r="B1216" s="8"/>
      <c r="C1216" s="3"/>
      <c r="D1216" s="5"/>
      <c r="E1216" s="3"/>
      <c r="F1216" s="3"/>
      <c r="G1216" s="3"/>
      <c r="H1216" s="6"/>
      <c r="I1216" s="18"/>
      <c r="J1216" s="5"/>
      <c r="K1216" s="3"/>
      <c r="L1216" s="5"/>
    </row>
    <row r="1217" spans="1:12" s="2" customFormat="1" ht="15" customHeight="1" x14ac:dyDescent="0.35">
      <c r="A1217" s="4"/>
      <c r="B1217" s="8"/>
      <c r="C1217" s="3"/>
      <c r="D1217" s="5"/>
      <c r="E1217" s="3"/>
      <c r="F1217" s="3"/>
      <c r="G1217" s="3"/>
      <c r="H1217" s="6"/>
      <c r="I1217" s="18"/>
      <c r="J1217" s="5"/>
      <c r="K1217" s="3"/>
      <c r="L1217" s="5"/>
    </row>
    <row r="1218" spans="1:12" s="2" customFormat="1" ht="15" customHeight="1" x14ac:dyDescent="0.35">
      <c r="A1218" s="4"/>
      <c r="B1218" s="8"/>
      <c r="C1218" s="3"/>
      <c r="D1218" s="5"/>
      <c r="E1218" s="3"/>
      <c r="F1218" s="3"/>
      <c r="G1218" s="3"/>
      <c r="H1218" s="6"/>
      <c r="I1218" s="18"/>
      <c r="J1218" s="5"/>
      <c r="K1218" s="3"/>
      <c r="L1218" s="5"/>
    </row>
    <row r="1219" spans="1:12" s="2" customFormat="1" ht="15" customHeight="1" x14ac:dyDescent="0.35">
      <c r="A1219" s="4"/>
      <c r="B1219" s="8"/>
      <c r="C1219" s="3"/>
      <c r="D1219" s="5"/>
      <c r="E1219" s="3"/>
      <c r="F1219" s="3"/>
      <c r="G1219" s="3"/>
      <c r="H1219" s="6"/>
      <c r="I1219" s="18"/>
      <c r="J1219" s="5"/>
      <c r="K1219" s="3"/>
      <c r="L1219" s="5"/>
    </row>
    <row r="1220" spans="1:12" s="2" customFormat="1" ht="15" customHeight="1" x14ac:dyDescent="0.35">
      <c r="A1220" s="4"/>
      <c r="B1220" s="8"/>
      <c r="C1220" s="3"/>
      <c r="D1220" s="5"/>
      <c r="E1220" s="3"/>
      <c r="F1220" s="3"/>
      <c r="G1220" s="3"/>
      <c r="H1220" s="6"/>
      <c r="I1220" s="18"/>
      <c r="J1220" s="5"/>
      <c r="K1220" s="3"/>
      <c r="L1220" s="5"/>
    </row>
    <row r="1221" spans="1:12" s="2" customFormat="1" ht="15" customHeight="1" x14ac:dyDescent="0.35">
      <c r="A1221" s="4"/>
      <c r="B1221" s="8"/>
      <c r="C1221" s="3"/>
      <c r="D1221" s="5"/>
      <c r="E1221" s="3"/>
      <c r="F1221" s="3"/>
      <c r="G1221" s="3"/>
      <c r="H1221" s="6"/>
      <c r="I1221" s="18"/>
      <c r="J1221" s="5"/>
      <c r="K1221" s="3"/>
      <c r="L1221" s="5"/>
    </row>
    <row r="1222" spans="1:12" s="2" customFormat="1" ht="15" customHeight="1" x14ac:dyDescent="0.35">
      <c r="A1222" s="4"/>
      <c r="B1222" s="8"/>
      <c r="C1222" s="3"/>
      <c r="D1222" s="5"/>
      <c r="E1222" s="3"/>
      <c r="F1222" s="3"/>
      <c r="G1222" s="3"/>
      <c r="H1222" s="6"/>
      <c r="I1222" s="18"/>
      <c r="J1222" s="5"/>
      <c r="K1222" s="3"/>
      <c r="L1222" s="5"/>
    </row>
    <row r="1223" spans="1:12" s="2" customFormat="1" ht="15" customHeight="1" x14ac:dyDescent="0.35">
      <c r="A1223" s="4"/>
      <c r="B1223" s="8"/>
      <c r="C1223" s="3"/>
      <c r="D1223" s="5"/>
      <c r="E1223" s="3"/>
      <c r="F1223" s="3"/>
      <c r="G1223" s="3"/>
      <c r="H1223" s="6"/>
      <c r="I1223" s="18"/>
      <c r="J1223" s="5"/>
      <c r="K1223" s="3"/>
      <c r="L1223" s="5"/>
    </row>
    <row r="1224" spans="1:12" s="2" customFormat="1" ht="15" customHeight="1" x14ac:dyDescent="0.35">
      <c r="A1224" s="4"/>
      <c r="B1224" s="8"/>
      <c r="C1224" s="3"/>
      <c r="D1224" s="5"/>
      <c r="E1224" s="3"/>
      <c r="F1224" s="3"/>
      <c r="G1224" s="3"/>
      <c r="H1224" s="6"/>
      <c r="I1224" s="18"/>
      <c r="J1224" s="5"/>
      <c r="K1224" s="3"/>
      <c r="L1224" s="5"/>
    </row>
    <row r="1225" spans="1:12" s="2" customFormat="1" ht="15" customHeight="1" x14ac:dyDescent="0.35">
      <c r="A1225" s="4"/>
      <c r="B1225" s="8"/>
      <c r="C1225" s="3"/>
      <c r="D1225" s="5"/>
      <c r="E1225" s="3"/>
      <c r="F1225" s="3"/>
      <c r="G1225" s="3"/>
      <c r="H1225" s="6"/>
      <c r="I1225" s="18"/>
      <c r="J1225" s="5"/>
      <c r="K1225" s="3"/>
      <c r="L1225" s="5"/>
    </row>
    <row r="1226" spans="1:12" s="2" customFormat="1" ht="15" customHeight="1" x14ac:dyDescent="0.35">
      <c r="A1226" s="4"/>
      <c r="B1226" s="8"/>
      <c r="C1226" s="3"/>
      <c r="D1226" s="5"/>
      <c r="E1226" s="3"/>
      <c r="F1226" s="3"/>
      <c r="G1226" s="3"/>
      <c r="H1226" s="6"/>
      <c r="I1226" s="18"/>
      <c r="J1226" s="5"/>
      <c r="K1226" s="3"/>
      <c r="L1226" s="5"/>
    </row>
    <row r="1227" spans="1:12" s="2" customFormat="1" ht="15" customHeight="1" x14ac:dyDescent="0.35">
      <c r="A1227" s="4"/>
      <c r="B1227" s="8"/>
      <c r="C1227" s="3"/>
      <c r="D1227" s="5"/>
      <c r="E1227" s="3"/>
      <c r="F1227" s="3"/>
      <c r="G1227" s="3"/>
      <c r="H1227" s="6"/>
      <c r="I1227" s="18"/>
      <c r="J1227" s="5"/>
      <c r="K1227" s="3"/>
      <c r="L1227" s="5"/>
    </row>
    <row r="1228" spans="1:12" s="2" customFormat="1" ht="15" customHeight="1" x14ac:dyDescent="0.35">
      <c r="A1228" s="4"/>
      <c r="B1228" s="8"/>
      <c r="C1228" s="3"/>
      <c r="D1228" s="5"/>
      <c r="E1228" s="3"/>
      <c r="F1228" s="3"/>
      <c r="G1228" s="3"/>
      <c r="H1228" s="6"/>
      <c r="I1228" s="18"/>
      <c r="J1228" s="5"/>
      <c r="K1228" s="3"/>
      <c r="L1228" s="5"/>
    </row>
    <row r="1229" spans="1:12" s="2" customFormat="1" ht="15" customHeight="1" x14ac:dyDescent="0.35">
      <c r="A1229" s="4"/>
      <c r="B1229" s="8"/>
      <c r="C1229" s="3"/>
      <c r="D1229" s="5"/>
      <c r="E1229" s="3"/>
      <c r="F1229" s="3"/>
      <c r="G1229" s="3"/>
      <c r="H1229" s="6"/>
      <c r="I1229" s="18"/>
      <c r="J1229" s="5"/>
      <c r="K1229" s="3"/>
      <c r="L1229" s="5"/>
    </row>
    <row r="1230" spans="1:12" s="2" customFormat="1" ht="15" customHeight="1" x14ac:dyDescent="0.35">
      <c r="A1230" s="4"/>
      <c r="B1230" s="8"/>
      <c r="C1230" s="3"/>
      <c r="D1230" s="5"/>
      <c r="E1230" s="3"/>
      <c r="F1230" s="3"/>
      <c r="G1230" s="3"/>
      <c r="H1230" s="6"/>
      <c r="I1230" s="18"/>
      <c r="J1230" s="5"/>
      <c r="K1230" s="3"/>
      <c r="L1230" s="5"/>
    </row>
    <row r="1231" spans="1:12" s="2" customFormat="1" ht="15" customHeight="1" x14ac:dyDescent="0.35">
      <c r="A1231" s="4"/>
      <c r="B1231" s="8"/>
      <c r="C1231" s="3"/>
      <c r="D1231" s="5"/>
      <c r="E1231" s="3"/>
      <c r="F1231" s="3"/>
      <c r="G1231" s="3"/>
      <c r="H1231" s="6"/>
      <c r="I1231" s="18"/>
      <c r="J1231" s="5"/>
      <c r="K1231" s="3"/>
      <c r="L1231" s="5"/>
    </row>
    <row r="1232" spans="1:12" s="2" customFormat="1" ht="15" customHeight="1" x14ac:dyDescent="0.35">
      <c r="A1232" s="4"/>
      <c r="B1232" s="8"/>
      <c r="C1232" s="3"/>
      <c r="D1232" s="5"/>
      <c r="E1232" s="3"/>
      <c r="F1232" s="3"/>
      <c r="G1232" s="3"/>
      <c r="H1232" s="6"/>
      <c r="I1232" s="18"/>
      <c r="J1232" s="5"/>
      <c r="K1232" s="3"/>
      <c r="L1232" s="5"/>
    </row>
    <row r="1233" spans="1:12" s="2" customFormat="1" ht="15" customHeight="1" x14ac:dyDescent="0.35">
      <c r="A1233" s="4"/>
      <c r="B1233" s="8"/>
      <c r="C1233" s="3"/>
      <c r="D1233" s="5"/>
      <c r="E1233" s="3"/>
      <c r="F1233" s="3"/>
      <c r="G1233" s="3"/>
      <c r="H1233" s="6"/>
      <c r="I1233" s="18"/>
      <c r="J1233" s="5"/>
      <c r="K1233" s="3"/>
      <c r="L1233" s="5"/>
    </row>
    <row r="1234" spans="1:12" s="2" customFormat="1" ht="15" customHeight="1" x14ac:dyDescent="0.35">
      <c r="A1234" s="4"/>
      <c r="B1234" s="8"/>
      <c r="C1234" s="3"/>
      <c r="D1234" s="5"/>
      <c r="E1234" s="3"/>
      <c r="F1234" s="3"/>
      <c r="G1234" s="3"/>
      <c r="H1234" s="6"/>
      <c r="I1234" s="18"/>
      <c r="J1234" s="5"/>
      <c r="K1234" s="3"/>
      <c r="L1234" s="5"/>
    </row>
    <row r="1235" spans="1:12" s="2" customFormat="1" ht="15" customHeight="1" x14ac:dyDescent="0.35">
      <c r="A1235" s="4"/>
      <c r="B1235" s="8"/>
      <c r="C1235" s="3"/>
      <c r="D1235" s="5"/>
      <c r="E1235" s="3"/>
      <c r="F1235" s="3"/>
      <c r="G1235" s="3"/>
      <c r="H1235" s="6"/>
      <c r="I1235" s="18"/>
      <c r="J1235" s="5"/>
      <c r="K1235" s="3"/>
      <c r="L1235" s="5"/>
    </row>
    <row r="1236" spans="1:12" s="2" customFormat="1" ht="15" customHeight="1" x14ac:dyDescent="0.35">
      <c r="A1236" s="4"/>
      <c r="B1236" s="8"/>
      <c r="C1236" s="3"/>
      <c r="D1236" s="5"/>
      <c r="E1236" s="3"/>
      <c r="F1236" s="3"/>
      <c r="G1236" s="3"/>
      <c r="H1236" s="6"/>
      <c r="I1236" s="18"/>
      <c r="J1236" s="5"/>
      <c r="K1236" s="3"/>
      <c r="L1236" s="5"/>
    </row>
    <row r="1237" spans="1:12" s="2" customFormat="1" ht="15" customHeight="1" x14ac:dyDescent="0.35">
      <c r="A1237" s="4"/>
      <c r="B1237" s="8"/>
      <c r="C1237" s="3"/>
      <c r="D1237" s="5"/>
      <c r="E1237" s="3"/>
      <c r="F1237" s="3"/>
      <c r="G1237" s="3"/>
      <c r="H1237" s="6"/>
      <c r="I1237" s="18"/>
      <c r="J1237" s="5"/>
      <c r="K1237" s="3"/>
      <c r="L1237" s="5"/>
    </row>
    <row r="1238" spans="1:12" s="2" customFormat="1" ht="15" customHeight="1" x14ac:dyDescent="0.35">
      <c r="A1238" s="4"/>
      <c r="B1238" s="8"/>
      <c r="C1238" s="3"/>
      <c r="D1238" s="5"/>
      <c r="E1238" s="3"/>
      <c r="F1238" s="3"/>
      <c r="G1238" s="3"/>
      <c r="H1238" s="6"/>
      <c r="I1238" s="18"/>
      <c r="J1238" s="5"/>
      <c r="K1238" s="3"/>
      <c r="L1238" s="5"/>
    </row>
    <row r="1239" spans="1:12" s="2" customFormat="1" ht="15" customHeight="1" x14ac:dyDescent="0.35">
      <c r="A1239" s="4"/>
      <c r="B1239" s="8"/>
      <c r="C1239" s="3"/>
      <c r="D1239" s="5"/>
      <c r="E1239" s="3"/>
      <c r="F1239" s="3"/>
      <c r="G1239" s="3"/>
      <c r="H1239" s="6"/>
      <c r="I1239" s="18"/>
      <c r="J1239" s="5"/>
      <c r="K1239" s="3"/>
      <c r="L1239" s="5"/>
    </row>
    <row r="1240" spans="1:12" s="2" customFormat="1" ht="15" customHeight="1" x14ac:dyDescent="0.35">
      <c r="A1240" s="4"/>
      <c r="B1240" s="8"/>
      <c r="C1240" s="3"/>
      <c r="D1240" s="5"/>
      <c r="E1240" s="3"/>
      <c r="F1240" s="3"/>
      <c r="G1240" s="3"/>
      <c r="H1240" s="6"/>
      <c r="I1240" s="18"/>
      <c r="J1240" s="5"/>
      <c r="K1240" s="3"/>
      <c r="L1240" s="5"/>
    </row>
    <row r="1241" spans="1:12" s="2" customFormat="1" ht="15" customHeight="1" x14ac:dyDescent="0.35">
      <c r="A1241" s="4"/>
      <c r="B1241" s="8"/>
      <c r="C1241" s="3"/>
      <c r="D1241" s="5"/>
      <c r="E1241" s="3"/>
      <c r="F1241" s="3"/>
      <c r="G1241" s="3"/>
      <c r="H1241" s="6"/>
      <c r="I1241" s="18"/>
      <c r="J1241" s="5"/>
      <c r="K1241" s="3"/>
      <c r="L1241" s="5"/>
    </row>
    <row r="1242" spans="1:12" s="2" customFormat="1" ht="15" customHeight="1" x14ac:dyDescent="0.35">
      <c r="A1242" s="4"/>
      <c r="B1242" s="8"/>
      <c r="C1242" s="3"/>
      <c r="D1242" s="5"/>
      <c r="E1242" s="3"/>
      <c r="F1242" s="3"/>
      <c r="G1242" s="3"/>
      <c r="H1242" s="6"/>
      <c r="I1242" s="18"/>
      <c r="J1242" s="5"/>
      <c r="K1242" s="3"/>
      <c r="L1242" s="5"/>
    </row>
    <row r="1243" spans="1:12" s="2" customFormat="1" ht="15" customHeight="1" x14ac:dyDescent="0.35">
      <c r="A1243" s="4"/>
      <c r="B1243" s="8"/>
      <c r="C1243" s="3"/>
      <c r="D1243" s="5"/>
      <c r="E1243" s="3"/>
      <c r="F1243" s="3"/>
      <c r="G1243" s="3"/>
      <c r="H1243" s="6"/>
      <c r="I1243" s="18"/>
      <c r="J1243" s="5"/>
      <c r="K1243" s="3"/>
      <c r="L1243" s="5"/>
    </row>
    <row r="1244" spans="1:12" s="2" customFormat="1" ht="15" customHeight="1" x14ac:dyDescent="0.35">
      <c r="A1244" s="4"/>
      <c r="B1244" s="8"/>
      <c r="C1244" s="3"/>
      <c r="D1244" s="5"/>
      <c r="E1244" s="3"/>
      <c r="F1244" s="3"/>
      <c r="G1244" s="3"/>
      <c r="H1244" s="6"/>
      <c r="I1244" s="18"/>
      <c r="J1244" s="5"/>
      <c r="K1244" s="3"/>
      <c r="L1244" s="5"/>
    </row>
    <row r="1245" spans="1:12" s="2" customFormat="1" ht="15" customHeight="1" x14ac:dyDescent="0.35">
      <c r="A1245" s="4"/>
      <c r="B1245" s="8"/>
      <c r="C1245" s="3"/>
      <c r="D1245" s="5"/>
      <c r="E1245" s="3"/>
      <c r="F1245" s="3"/>
      <c r="G1245" s="3"/>
      <c r="H1245" s="6"/>
      <c r="I1245" s="18"/>
      <c r="J1245" s="5"/>
      <c r="K1245" s="3"/>
      <c r="L1245" s="5"/>
    </row>
    <row r="1246" spans="1:12" s="2" customFormat="1" ht="15" customHeight="1" x14ac:dyDescent="0.35">
      <c r="A1246" s="4"/>
      <c r="B1246" s="8"/>
      <c r="C1246" s="3"/>
      <c r="D1246" s="5"/>
      <c r="E1246" s="3"/>
      <c r="F1246" s="3"/>
      <c r="G1246" s="3"/>
      <c r="H1246" s="6"/>
      <c r="I1246" s="18"/>
      <c r="J1246" s="5"/>
      <c r="K1246" s="3"/>
      <c r="L1246" s="5"/>
    </row>
    <row r="1247" spans="1:12" s="2" customFormat="1" ht="15" customHeight="1" x14ac:dyDescent="0.35">
      <c r="A1247" s="4"/>
      <c r="B1247" s="8"/>
      <c r="C1247" s="3"/>
      <c r="D1247" s="5"/>
      <c r="E1247" s="3"/>
      <c r="F1247" s="3"/>
      <c r="G1247" s="3"/>
      <c r="H1247" s="6"/>
      <c r="I1247" s="18"/>
      <c r="J1247" s="5"/>
      <c r="K1247" s="3"/>
      <c r="L1247" s="5"/>
    </row>
    <row r="1248" spans="1:12" s="2" customFormat="1" ht="15" customHeight="1" x14ac:dyDescent="0.35">
      <c r="A1248" s="4"/>
      <c r="B1248" s="8"/>
      <c r="C1248" s="3"/>
      <c r="D1248" s="5"/>
      <c r="E1248" s="3"/>
      <c r="F1248" s="3"/>
      <c r="G1248" s="3"/>
      <c r="H1248" s="6"/>
      <c r="I1248" s="18"/>
      <c r="J1248" s="5"/>
      <c r="K1248" s="3"/>
      <c r="L1248" s="5"/>
    </row>
    <row r="1249" spans="1:13" s="2" customFormat="1" ht="15" customHeight="1" x14ac:dyDescent="0.35">
      <c r="A1249" s="4"/>
      <c r="B1249" s="8"/>
      <c r="C1249" s="3"/>
      <c r="D1249" s="5"/>
      <c r="E1249" s="3"/>
      <c r="F1249" s="3"/>
      <c r="G1249" s="3"/>
      <c r="H1249" s="6"/>
      <c r="I1249" s="18"/>
      <c r="J1249" s="5"/>
      <c r="K1249" s="3"/>
      <c r="L1249" s="5"/>
    </row>
    <row r="1250" spans="1:13" s="2" customFormat="1" ht="15" customHeight="1" x14ac:dyDescent="0.35">
      <c r="A1250" s="4"/>
      <c r="B1250" s="8"/>
      <c r="C1250" s="3"/>
      <c r="D1250" s="5"/>
      <c r="E1250" s="3"/>
      <c r="F1250" s="3"/>
      <c r="G1250" s="3"/>
      <c r="H1250" s="6"/>
      <c r="I1250" s="18"/>
      <c r="J1250" s="5"/>
      <c r="K1250" s="3"/>
      <c r="L1250" s="5"/>
    </row>
    <row r="1251" spans="1:13" s="2" customFormat="1" ht="15" customHeight="1" x14ac:dyDescent="0.35">
      <c r="A1251" s="4"/>
      <c r="B1251" s="8"/>
      <c r="C1251" s="3"/>
      <c r="D1251" s="5"/>
      <c r="E1251" s="3"/>
      <c r="F1251" s="3"/>
      <c r="G1251" s="3"/>
      <c r="H1251" s="6"/>
      <c r="I1251" s="18"/>
      <c r="J1251" s="5"/>
      <c r="K1251" s="3"/>
      <c r="L1251" s="5"/>
    </row>
    <row r="1252" spans="1:13" s="2" customFormat="1" ht="15" customHeight="1" x14ac:dyDescent="0.35">
      <c r="A1252" s="4"/>
      <c r="B1252" s="8"/>
      <c r="C1252" s="3"/>
      <c r="D1252" s="5"/>
      <c r="E1252" s="3"/>
      <c r="F1252" s="3"/>
      <c r="G1252" s="3"/>
      <c r="H1252" s="6"/>
      <c r="I1252" s="18"/>
      <c r="J1252" s="5"/>
      <c r="K1252" s="3"/>
      <c r="L1252" s="5"/>
      <c r="M1252" s="1"/>
    </row>
    <row r="1253" spans="1:13" s="2" customFormat="1" ht="15" customHeight="1" x14ac:dyDescent="0.35">
      <c r="A1253" s="4"/>
      <c r="B1253" s="8"/>
      <c r="C1253" s="3"/>
      <c r="D1253" s="5"/>
      <c r="E1253" s="3"/>
      <c r="F1253" s="3"/>
      <c r="G1253" s="3"/>
      <c r="H1253" s="6"/>
      <c r="I1253" s="18"/>
      <c r="J1253" s="5"/>
      <c r="K1253" s="3"/>
      <c r="L1253" s="5"/>
    </row>
    <row r="1254" spans="1:13" s="2" customFormat="1" ht="15" customHeight="1" x14ac:dyDescent="0.35">
      <c r="A1254" s="4"/>
      <c r="B1254" s="8"/>
      <c r="C1254" s="3"/>
      <c r="D1254" s="5"/>
      <c r="E1254" s="3"/>
      <c r="F1254" s="3"/>
      <c r="G1254" s="3"/>
      <c r="H1254" s="6"/>
      <c r="I1254" s="18"/>
      <c r="J1254" s="5"/>
      <c r="K1254" s="3"/>
      <c r="L1254" s="5"/>
    </row>
    <row r="1255" spans="1:13" s="2" customFormat="1" ht="15" customHeight="1" x14ac:dyDescent="0.35">
      <c r="A1255" s="4"/>
      <c r="B1255" s="8"/>
      <c r="C1255" s="3"/>
      <c r="D1255" s="5"/>
      <c r="E1255" s="3"/>
      <c r="F1255" s="3"/>
      <c r="G1255" s="3"/>
      <c r="H1255" s="6"/>
      <c r="I1255" s="18"/>
      <c r="J1255" s="5"/>
      <c r="K1255" s="3"/>
      <c r="L1255" s="5"/>
    </row>
    <row r="1256" spans="1:13" s="2" customFormat="1" ht="15" customHeight="1" x14ac:dyDescent="0.35">
      <c r="A1256" s="4"/>
      <c r="B1256" s="8"/>
      <c r="C1256" s="3"/>
      <c r="D1256" s="5"/>
      <c r="E1256" s="3"/>
      <c r="F1256" s="3"/>
      <c r="G1256" s="3"/>
      <c r="H1256" s="6"/>
      <c r="I1256" s="18"/>
      <c r="J1256" s="5"/>
      <c r="K1256" s="3"/>
      <c r="L1256" s="5"/>
    </row>
    <row r="1257" spans="1:13" s="2" customFormat="1" ht="15" customHeight="1" x14ac:dyDescent="0.35">
      <c r="A1257" s="4"/>
      <c r="B1257" s="8"/>
      <c r="C1257" s="3"/>
      <c r="D1257" s="5"/>
      <c r="E1257" s="3"/>
      <c r="F1257" s="3"/>
      <c r="G1257" s="3"/>
      <c r="H1257" s="6"/>
      <c r="I1257" s="18"/>
      <c r="J1257" s="5"/>
      <c r="K1257" s="3"/>
      <c r="L1257" s="5"/>
    </row>
    <row r="1258" spans="1:13" s="2" customFormat="1" ht="15" customHeight="1" x14ac:dyDescent="0.35">
      <c r="A1258" s="4"/>
      <c r="B1258" s="8"/>
      <c r="C1258" s="3"/>
      <c r="D1258" s="5"/>
      <c r="E1258" s="3"/>
      <c r="F1258" s="3"/>
      <c r="G1258" s="3"/>
      <c r="H1258" s="6"/>
      <c r="I1258" s="18"/>
      <c r="J1258" s="5"/>
      <c r="K1258" s="3"/>
      <c r="L1258" s="5"/>
    </row>
    <row r="1259" spans="1:13" s="2" customFormat="1" ht="15" customHeight="1" x14ac:dyDescent="0.35">
      <c r="A1259" s="4"/>
      <c r="B1259" s="8"/>
      <c r="C1259" s="3"/>
      <c r="D1259" s="5"/>
      <c r="E1259" s="3"/>
      <c r="F1259" s="3"/>
      <c r="G1259" s="3"/>
      <c r="H1259" s="6"/>
      <c r="I1259" s="18"/>
      <c r="J1259" s="5"/>
      <c r="K1259" s="3"/>
      <c r="L1259" s="5"/>
      <c r="M1259" s="1"/>
    </row>
    <row r="1260" spans="1:13" s="2" customFormat="1" ht="15" customHeight="1" x14ac:dyDescent="0.35">
      <c r="A1260" s="4"/>
      <c r="B1260" s="8"/>
      <c r="C1260" s="3"/>
      <c r="D1260" s="5"/>
      <c r="E1260" s="3"/>
      <c r="F1260" s="3"/>
      <c r="G1260" s="3"/>
      <c r="H1260" s="6"/>
      <c r="I1260" s="18"/>
      <c r="J1260" s="5"/>
      <c r="K1260" s="3"/>
      <c r="L1260" s="5"/>
      <c r="M1260" s="1"/>
    </row>
    <row r="1261" spans="1:13" s="2" customFormat="1" ht="15" customHeight="1" x14ac:dyDescent="0.35">
      <c r="A1261" s="4"/>
      <c r="B1261" s="8"/>
      <c r="C1261" s="3"/>
      <c r="D1261" s="5"/>
      <c r="E1261" s="3"/>
      <c r="F1261" s="3"/>
      <c r="G1261" s="3"/>
      <c r="H1261" s="6"/>
      <c r="I1261" s="18"/>
      <c r="J1261" s="5"/>
      <c r="K1261" s="3"/>
      <c r="L1261" s="5"/>
    </row>
    <row r="1262" spans="1:13" s="2" customFormat="1" ht="15" customHeight="1" x14ac:dyDescent="0.35">
      <c r="A1262" s="4"/>
      <c r="B1262" s="8"/>
      <c r="C1262" s="3"/>
      <c r="D1262" s="5"/>
      <c r="E1262" s="3"/>
      <c r="F1262" s="3"/>
      <c r="G1262" s="3"/>
      <c r="H1262" s="6"/>
      <c r="I1262" s="18"/>
      <c r="J1262" s="5"/>
      <c r="K1262" s="3"/>
      <c r="L1262" s="5"/>
      <c r="M1262" s="1"/>
    </row>
    <row r="1263" spans="1:13" s="2" customFormat="1" ht="15" customHeight="1" x14ac:dyDescent="0.35">
      <c r="A1263" s="4"/>
      <c r="B1263" s="8"/>
      <c r="C1263" s="3"/>
      <c r="D1263" s="5"/>
      <c r="E1263" s="3"/>
      <c r="F1263" s="3"/>
      <c r="G1263" s="3"/>
      <c r="H1263" s="6"/>
      <c r="I1263" s="18"/>
      <c r="J1263" s="5"/>
      <c r="K1263" s="3"/>
      <c r="L1263" s="5"/>
      <c r="M1263" s="85"/>
    </row>
    <row r="1264" spans="1:13" s="2" customFormat="1" ht="15" customHeight="1" x14ac:dyDescent="0.35">
      <c r="A1264" s="4"/>
      <c r="B1264" s="8"/>
      <c r="C1264" s="3"/>
      <c r="D1264" s="5"/>
      <c r="E1264" s="3"/>
      <c r="F1264" s="3"/>
      <c r="G1264" s="3"/>
      <c r="H1264" s="6"/>
      <c r="I1264" s="18"/>
      <c r="J1264" s="5"/>
      <c r="K1264" s="3"/>
      <c r="L1264" s="5"/>
    </row>
    <row r="1265" spans="1:13" s="2" customFormat="1" ht="15" customHeight="1" x14ac:dyDescent="0.35">
      <c r="A1265" s="4"/>
      <c r="B1265" s="8"/>
      <c r="C1265" s="3"/>
      <c r="D1265" s="5"/>
      <c r="E1265" s="3"/>
      <c r="F1265" s="3"/>
      <c r="G1265" s="3"/>
      <c r="H1265" s="6"/>
      <c r="I1265" s="18"/>
      <c r="J1265" s="5"/>
      <c r="K1265" s="3"/>
      <c r="L1265" s="5"/>
    </row>
    <row r="1266" spans="1:13" s="2" customFormat="1" ht="15" customHeight="1" x14ac:dyDescent="0.35">
      <c r="A1266" s="4"/>
      <c r="B1266" s="8"/>
      <c r="C1266" s="3"/>
      <c r="D1266" s="5"/>
      <c r="E1266" s="3"/>
      <c r="F1266" s="3"/>
      <c r="G1266" s="3"/>
      <c r="H1266" s="6"/>
      <c r="I1266" s="18"/>
      <c r="J1266" s="5"/>
      <c r="K1266" s="3"/>
      <c r="L1266" s="5"/>
    </row>
    <row r="1267" spans="1:13" s="2" customFormat="1" ht="15" customHeight="1" x14ac:dyDescent="0.35">
      <c r="A1267" s="4"/>
      <c r="B1267" s="8"/>
      <c r="C1267" s="3"/>
      <c r="D1267" s="5"/>
      <c r="E1267" s="3"/>
      <c r="F1267" s="3"/>
      <c r="G1267" s="3"/>
      <c r="H1267" s="6"/>
      <c r="I1267" s="18"/>
      <c r="J1267" s="5"/>
      <c r="K1267" s="3"/>
      <c r="L1267" s="5"/>
    </row>
    <row r="1268" spans="1:13" s="2" customFormat="1" ht="15" customHeight="1" x14ac:dyDescent="0.35">
      <c r="A1268" s="4"/>
      <c r="B1268" s="8"/>
      <c r="C1268" s="3"/>
      <c r="D1268" s="5"/>
      <c r="E1268" s="3"/>
      <c r="F1268" s="3"/>
      <c r="G1268" s="3"/>
      <c r="H1268" s="6"/>
      <c r="I1268" s="18"/>
      <c r="J1268" s="5"/>
      <c r="K1268" s="3"/>
      <c r="L1268" s="5"/>
    </row>
    <row r="1269" spans="1:13" s="2" customFormat="1" ht="15" customHeight="1" x14ac:dyDescent="0.35">
      <c r="A1269" s="4"/>
      <c r="B1269" s="8"/>
      <c r="C1269" s="3"/>
      <c r="D1269" s="5"/>
      <c r="E1269" s="3"/>
      <c r="F1269" s="3"/>
      <c r="G1269" s="3"/>
      <c r="H1269" s="6"/>
      <c r="I1269" s="18"/>
      <c r="J1269" s="5"/>
      <c r="K1269" s="3"/>
      <c r="L1269" s="5"/>
    </row>
    <row r="1270" spans="1:13" s="2" customFormat="1" ht="15" customHeight="1" x14ac:dyDescent="0.35">
      <c r="A1270" s="4"/>
      <c r="B1270" s="8"/>
      <c r="C1270" s="3"/>
      <c r="D1270" s="5"/>
      <c r="E1270" s="3"/>
      <c r="F1270" s="3"/>
      <c r="G1270" s="3"/>
      <c r="H1270" s="6"/>
      <c r="I1270" s="18"/>
      <c r="J1270" s="5"/>
      <c r="K1270" s="3"/>
      <c r="L1270" s="5"/>
    </row>
    <row r="1271" spans="1:13" s="2" customFormat="1" ht="15" customHeight="1" x14ac:dyDescent="0.35">
      <c r="A1271" s="4"/>
      <c r="B1271" s="8"/>
      <c r="C1271" s="3"/>
      <c r="D1271" s="5"/>
      <c r="E1271" s="3"/>
      <c r="F1271" s="3"/>
      <c r="G1271" s="3"/>
      <c r="H1271" s="6"/>
      <c r="I1271" s="18"/>
      <c r="J1271" s="5"/>
      <c r="K1271" s="3"/>
      <c r="L1271" s="5"/>
    </row>
    <row r="1272" spans="1:13" s="2" customFormat="1" ht="15" customHeight="1" x14ac:dyDescent="0.35">
      <c r="A1272" s="4"/>
      <c r="B1272" s="8"/>
      <c r="C1272" s="3"/>
      <c r="D1272" s="5"/>
      <c r="E1272" s="3"/>
      <c r="F1272" s="3"/>
      <c r="G1272" s="3"/>
      <c r="H1272" s="6"/>
      <c r="I1272" s="18"/>
      <c r="J1272" s="5"/>
      <c r="K1272" s="3"/>
      <c r="L1272" s="5"/>
    </row>
    <row r="1273" spans="1:13" ht="15" customHeight="1" x14ac:dyDescent="0.35">
      <c r="M1273" s="2"/>
    </row>
    <row r="1274" spans="1:13" ht="15" customHeight="1" x14ac:dyDescent="0.35">
      <c r="M1274" s="2"/>
    </row>
    <row r="1275" spans="1:13" ht="15" customHeight="1" x14ac:dyDescent="0.35"/>
    <row r="1276" spans="1:13" ht="15" customHeight="1" x14ac:dyDescent="0.35"/>
    <row r="1277" spans="1:13" ht="15" customHeight="1" x14ac:dyDescent="0.35"/>
    <row r="1278" spans="1:13" ht="15" customHeight="1" x14ac:dyDescent="0.35"/>
    <row r="1279" spans="1:13" ht="15" customHeight="1" x14ac:dyDescent="0.35"/>
    <row r="1280" spans="1:13" ht="15" customHeight="1" x14ac:dyDescent="0.35"/>
    <row r="1281" ht="15" customHeight="1" x14ac:dyDescent="0.35"/>
    <row r="1282" ht="15" customHeight="1" x14ac:dyDescent="0.35"/>
    <row r="1283" ht="15" customHeight="1" x14ac:dyDescent="0.35"/>
    <row r="1284" ht="15" customHeight="1" x14ac:dyDescent="0.35"/>
    <row r="1285" ht="15" customHeight="1" x14ac:dyDescent="0.35"/>
    <row r="1286" ht="15" customHeight="1" x14ac:dyDescent="0.35"/>
    <row r="1287" ht="15" customHeight="1" x14ac:dyDescent="0.35"/>
    <row r="1288" ht="15" customHeight="1" x14ac:dyDescent="0.35"/>
    <row r="1289" ht="15" customHeight="1" x14ac:dyDescent="0.35"/>
    <row r="1290" ht="15" customHeight="1" x14ac:dyDescent="0.35"/>
    <row r="1291" ht="15" customHeight="1" x14ac:dyDescent="0.35"/>
    <row r="1292" ht="15" customHeight="1" x14ac:dyDescent="0.35"/>
    <row r="1293" ht="15" customHeight="1" x14ac:dyDescent="0.35"/>
    <row r="1294" ht="15" customHeight="1" x14ac:dyDescent="0.35"/>
    <row r="1295" ht="15" customHeight="1" x14ac:dyDescent="0.35"/>
    <row r="1296" ht="15" customHeight="1" x14ac:dyDescent="0.35"/>
    <row r="1297" ht="15" customHeight="1" x14ac:dyDescent="0.35"/>
    <row r="1298" ht="15" customHeight="1" x14ac:dyDescent="0.35"/>
    <row r="1299" ht="15" customHeight="1" x14ac:dyDescent="0.35"/>
    <row r="1300" ht="15" customHeight="1" x14ac:dyDescent="0.35"/>
    <row r="1301" ht="15" customHeight="1" x14ac:dyDescent="0.35"/>
    <row r="1302" ht="15" customHeight="1" x14ac:dyDescent="0.35"/>
    <row r="1303" ht="15" customHeight="1" x14ac:dyDescent="0.35"/>
    <row r="1304" ht="15" customHeight="1" x14ac:dyDescent="0.35"/>
    <row r="1305" ht="15" customHeight="1" x14ac:dyDescent="0.35"/>
    <row r="1306" ht="15" customHeight="1" x14ac:dyDescent="0.35"/>
    <row r="1307" ht="15" customHeight="1" x14ac:dyDescent="0.35"/>
    <row r="1308" ht="15" customHeight="1" x14ac:dyDescent="0.35"/>
    <row r="1309" ht="15" customHeight="1" x14ac:dyDescent="0.35"/>
    <row r="1310" ht="15" customHeight="1" x14ac:dyDescent="0.35"/>
    <row r="1311" ht="15" customHeight="1" x14ac:dyDescent="0.35"/>
    <row r="1312" ht="15" customHeight="1" x14ac:dyDescent="0.35"/>
    <row r="1313" ht="15" customHeight="1" x14ac:dyDescent="0.35"/>
    <row r="1314" ht="15" customHeight="1" x14ac:dyDescent="0.35"/>
    <row r="1315" ht="15" customHeight="1" x14ac:dyDescent="0.35"/>
    <row r="1316" ht="15" customHeight="1" x14ac:dyDescent="0.35"/>
    <row r="1317" ht="15" customHeight="1" x14ac:dyDescent="0.35"/>
    <row r="1318" ht="15" customHeight="1" x14ac:dyDescent="0.35"/>
    <row r="1319" ht="15" customHeight="1" x14ac:dyDescent="0.35"/>
    <row r="1320" ht="15" customHeight="1" x14ac:dyDescent="0.35"/>
    <row r="1321" ht="15" customHeight="1" x14ac:dyDescent="0.35"/>
    <row r="1322" ht="15" customHeight="1" x14ac:dyDescent="0.35"/>
    <row r="1323" ht="15" customHeight="1" x14ac:dyDescent="0.35"/>
    <row r="1324" ht="15" customHeight="1" x14ac:dyDescent="0.35"/>
    <row r="1325" ht="15" customHeight="1" x14ac:dyDescent="0.35"/>
    <row r="1326" ht="15" customHeight="1" x14ac:dyDescent="0.35"/>
    <row r="1327" ht="15" customHeight="1" x14ac:dyDescent="0.35"/>
    <row r="1328" ht="15" customHeight="1" x14ac:dyDescent="0.35"/>
    <row r="1329" ht="15" customHeight="1" x14ac:dyDescent="0.35"/>
    <row r="1330" ht="15" customHeight="1" x14ac:dyDescent="0.35"/>
    <row r="1331" ht="15" customHeight="1" x14ac:dyDescent="0.35"/>
    <row r="1332" ht="15" customHeight="1" x14ac:dyDescent="0.35"/>
    <row r="1333" ht="15" customHeight="1" x14ac:dyDescent="0.35"/>
    <row r="1334" ht="15" customHeight="1" x14ac:dyDescent="0.35"/>
    <row r="1335" ht="15" customHeight="1" x14ac:dyDescent="0.35"/>
    <row r="1336" ht="15" customHeight="1" x14ac:dyDescent="0.35"/>
    <row r="1337" ht="15" customHeight="1" x14ac:dyDescent="0.35"/>
    <row r="1338" ht="15" customHeight="1" x14ac:dyDescent="0.35"/>
    <row r="1339" ht="15" customHeight="1" x14ac:dyDescent="0.35"/>
    <row r="1340" ht="15" customHeight="1" x14ac:dyDescent="0.35"/>
    <row r="1341" ht="15" customHeight="1" x14ac:dyDescent="0.35"/>
    <row r="1342" ht="15" customHeight="1" x14ac:dyDescent="0.35"/>
    <row r="1343" ht="15" customHeight="1" x14ac:dyDescent="0.35"/>
    <row r="1344" ht="15" customHeight="1" x14ac:dyDescent="0.35"/>
    <row r="1345" ht="15" customHeight="1" x14ac:dyDescent="0.35"/>
    <row r="1346" ht="15" customHeight="1" x14ac:dyDescent="0.35"/>
    <row r="1347" ht="15" customHeight="1" x14ac:dyDescent="0.35"/>
    <row r="1348" ht="15" customHeight="1" x14ac:dyDescent="0.35"/>
    <row r="1349" ht="15" customHeight="1" x14ac:dyDescent="0.35"/>
    <row r="1350" ht="15" customHeight="1" x14ac:dyDescent="0.35"/>
    <row r="1351" ht="15" customHeight="1" x14ac:dyDescent="0.35"/>
    <row r="1352" ht="15" customHeight="1" x14ac:dyDescent="0.35"/>
    <row r="1353" ht="15" customHeight="1" x14ac:dyDescent="0.35"/>
    <row r="1354" ht="15" customHeight="1" x14ac:dyDescent="0.35"/>
    <row r="1355" ht="15" customHeight="1" x14ac:dyDescent="0.35"/>
    <row r="1356" ht="15" customHeight="1" x14ac:dyDescent="0.35"/>
    <row r="1357" ht="15" customHeight="1" x14ac:dyDescent="0.35"/>
    <row r="1358" ht="15" customHeight="1" x14ac:dyDescent="0.35"/>
    <row r="1359" ht="15" customHeight="1" x14ac:dyDescent="0.35"/>
    <row r="1360" ht="15" customHeight="1" x14ac:dyDescent="0.35"/>
    <row r="1361" ht="15" customHeight="1" x14ac:dyDescent="0.35"/>
    <row r="1362" ht="15" customHeight="1" x14ac:dyDescent="0.35"/>
    <row r="1363" ht="15" customHeight="1" x14ac:dyDescent="0.35"/>
    <row r="1364" ht="15" customHeight="1" x14ac:dyDescent="0.35"/>
    <row r="1365" ht="15" customHeight="1" x14ac:dyDescent="0.35"/>
    <row r="1366" ht="15" customHeight="1" x14ac:dyDescent="0.35"/>
    <row r="1367" ht="15" customHeight="1" x14ac:dyDescent="0.35"/>
    <row r="1368" ht="15" customHeight="1" x14ac:dyDescent="0.35"/>
    <row r="1369" ht="15" customHeight="1" x14ac:dyDescent="0.35"/>
    <row r="1370" ht="15" customHeight="1" x14ac:dyDescent="0.35"/>
    <row r="1371" ht="15" customHeight="1" x14ac:dyDescent="0.35"/>
    <row r="1372" ht="15" customHeight="1" x14ac:dyDescent="0.35"/>
    <row r="1373" ht="15" customHeight="1" x14ac:dyDescent="0.35"/>
    <row r="1374" ht="15" customHeight="1" x14ac:dyDescent="0.35"/>
    <row r="1375" ht="15" customHeight="1" x14ac:dyDescent="0.35"/>
    <row r="1376" ht="15" customHeight="1" x14ac:dyDescent="0.35"/>
    <row r="1377" ht="15" customHeight="1" x14ac:dyDescent="0.35"/>
    <row r="1378" ht="15" customHeight="1" x14ac:dyDescent="0.35"/>
    <row r="1379" ht="15" customHeight="1" x14ac:dyDescent="0.35"/>
    <row r="1380" ht="15" customHeight="1" x14ac:dyDescent="0.35"/>
    <row r="1381" ht="15" customHeight="1" x14ac:dyDescent="0.35"/>
    <row r="1382" ht="15" customHeight="1" x14ac:dyDescent="0.35"/>
    <row r="1383" ht="15" customHeight="1" x14ac:dyDescent="0.35"/>
    <row r="1384" ht="15" customHeight="1" x14ac:dyDescent="0.35"/>
    <row r="1385" ht="15" customHeight="1" x14ac:dyDescent="0.35"/>
    <row r="1386" ht="15" customHeight="1" x14ac:dyDescent="0.35"/>
    <row r="1387" ht="15" customHeight="1" x14ac:dyDescent="0.35"/>
    <row r="1388" ht="15" customHeight="1" x14ac:dyDescent="0.35"/>
    <row r="1389" ht="15" customHeight="1" x14ac:dyDescent="0.35"/>
    <row r="1390" ht="15" customHeight="1" x14ac:dyDescent="0.35"/>
    <row r="1391" ht="15" customHeight="1" x14ac:dyDescent="0.35"/>
    <row r="1392" ht="15" customHeight="1" x14ac:dyDescent="0.35"/>
    <row r="1393" ht="15" customHeight="1" x14ac:dyDescent="0.35"/>
    <row r="1394" ht="15" customHeight="1" x14ac:dyDescent="0.35"/>
    <row r="1395" ht="15" customHeight="1" x14ac:dyDescent="0.35"/>
    <row r="1396" ht="15" customHeight="1" x14ac:dyDescent="0.35"/>
    <row r="1397" ht="15" customHeight="1" x14ac:dyDescent="0.35"/>
    <row r="1398" ht="15" customHeight="1" x14ac:dyDescent="0.35"/>
    <row r="1399" ht="15" customHeight="1" x14ac:dyDescent="0.35"/>
    <row r="1400" ht="15" customHeight="1" x14ac:dyDescent="0.35"/>
    <row r="1401" ht="15" customHeight="1" x14ac:dyDescent="0.35"/>
    <row r="1402" ht="15" customHeight="1" x14ac:dyDescent="0.35"/>
    <row r="1403" ht="15" customHeight="1" x14ac:dyDescent="0.35"/>
    <row r="1404" ht="15" customHeight="1" x14ac:dyDescent="0.35"/>
    <row r="1405" ht="15" customHeight="1" x14ac:dyDescent="0.35"/>
    <row r="1406" ht="15" customHeight="1" x14ac:dyDescent="0.35"/>
    <row r="1407" ht="15" customHeight="1" x14ac:dyDescent="0.35"/>
    <row r="1408" ht="15" customHeight="1" x14ac:dyDescent="0.35"/>
    <row r="1409" ht="15" customHeight="1" x14ac:dyDescent="0.35"/>
    <row r="1410" ht="15" customHeight="1" x14ac:dyDescent="0.35"/>
    <row r="1411" ht="15" customHeight="1" x14ac:dyDescent="0.35"/>
    <row r="1412" ht="15" customHeight="1" x14ac:dyDescent="0.35"/>
    <row r="1413" ht="15" customHeight="1" x14ac:dyDescent="0.35"/>
    <row r="1414" ht="15" customHeight="1" x14ac:dyDescent="0.35"/>
    <row r="1415" ht="15" customHeight="1" x14ac:dyDescent="0.35"/>
    <row r="1416" ht="15" customHeight="1" x14ac:dyDescent="0.35"/>
    <row r="1417" ht="15" customHeight="1" x14ac:dyDescent="0.35"/>
    <row r="1418" ht="15" customHeight="1" x14ac:dyDescent="0.35"/>
    <row r="1419" ht="15" customHeight="1" x14ac:dyDescent="0.35"/>
    <row r="1420" ht="15" customHeight="1" x14ac:dyDescent="0.35"/>
    <row r="1421" ht="15" customHeight="1" x14ac:dyDescent="0.35"/>
    <row r="1422" ht="15" customHeight="1" x14ac:dyDescent="0.35"/>
    <row r="1423" ht="15" customHeight="1" x14ac:dyDescent="0.35"/>
    <row r="1424" ht="15" customHeight="1" x14ac:dyDescent="0.35"/>
    <row r="1425" ht="15" customHeight="1" x14ac:dyDescent="0.35"/>
    <row r="1426" ht="15" customHeight="1" x14ac:dyDescent="0.35"/>
    <row r="1427" ht="15" customHeight="1" x14ac:dyDescent="0.35"/>
    <row r="1428" ht="15" customHeight="1" x14ac:dyDescent="0.35"/>
    <row r="1429" ht="15" customHeight="1" x14ac:dyDescent="0.35"/>
    <row r="1430" ht="15" customHeight="1" x14ac:dyDescent="0.35"/>
    <row r="1431" ht="15" customHeight="1" x14ac:dyDescent="0.35"/>
    <row r="1432" ht="15" customHeight="1" x14ac:dyDescent="0.35"/>
    <row r="1433" ht="15" customHeight="1" x14ac:dyDescent="0.35"/>
    <row r="1434" ht="15" customHeight="1" x14ac:dyDescent="0.35"/>
    <row r="1435" ht="15" customHeight="1" x14ac:dyDescent="0.35"/>
    <row r="1436" ht="15" customHeight="1" x14ac:dyDescent="0.35"/>
    <row r="1437" ht="15" customHeight="1" x14ac:dyDescent="0.35"/>
    <row r="1438" ht="15" customHeight="1" x14ac:dyDescent="0.35"/>
    <row r="1439" ht="15" customHeight="1" x14ac:dyDescent="0.35"/>
    <row r="1440" ht="15" customHeight="1" x14ac:dyDescent="0.35"/>
    <row r="1441" ht="15" customHeight="1" x14ac:dyDescent="0.35"/>
    <row r="1442" ht="15" customHeight="1" x14ac:dyDescent="0.35"/>
    <row r="1443" ht="15" customHeight="1" x14ac:dyDescent="0.35"/>
    <row r="1444" ht="15" customHeight="1" x14ac:dyDescent="0.35"/>
    <row r="1445" ht="15" customHeight="1" x14ac:dyDescent="0.35"/>
    <row r="1446" ht="15" customHeight="1" x14ac:dyDescent="0.35"/>
    <row r="1447" ht="15" customHeight="1" x14ac:dyDescent="0.35"/>
    <row r="1448" ht="15" customHeight="1" x14ac:dyDescent="0.35"/>
    <row r="1449" ht="15" customHeight="1" x14ac:dyDescent="0.35"/>
    <row r="1450" ht="15" customHeight="1" x14ac:dyDescent="0.35"/>
    <row r="1451" ht="15" customHeight="1" x14ac:dyDescent="0.35"/>
    <row r="1452" ht="15" customHeight="1" x14ac:dyDescent="0.35"/>
    <row r="1453" ht="15" customHeight="1" x14ac:dyDescent="0.35"/>
    <row r="1454" ht="15" customHeight="1" x14ac:dyDescent="0.35"/>
    <row r="1455" ht="15" customHeight="1" x14ac:dyDescent="0.35"/>
    <row r="1456" ht="15" customHeight="1" x14ac:dyDescent="0.35"/>
    <row r="1457" ht="15" customHeight="1" x14ac:dyDescent="0.35"/>
    <row r="1458" ht="15" customHeight="1" x14ac:dyDescent="0.35"/>
    <row r="1459" ht="15" customHeight="1" x14ac:dyDescent="0.35"/>
    <row r="1460" ht="15" customHeight="1" x14ac:dyDescent="0.35"/>
    <row r="1461" ht="15" customHeight="1" x14ac:dyDescent="0.35"/>
    <row r="1462" ht="15" customHeight="1" x14ac:dyDescent="0.35"/>
    <row r="1463" ht="15" customHeight="1" x14ac:dyDescent="0.35"/>
    <row r="1464" ht="15" customHeight="1" x14ac:dyDescent="0.35"/>
    <row r="1465" ht="15" customHeight="1" x14ac:dyDescent="0.35"/>
    <row r="1466" ht="15" customHeight="1" x14ac:dyDescent="0.35"/>
    <row r="1467" ht="15" customHeight="1" x14ac:dyDescent="0.35"/>
    <row r="1468" ht="15" customHeight="1" x14ac:dyDescent="0.35"/>
    <row r="1469" ht="15" customHeight="1" x14ac:dyDescent="0.35"/>
    <row r="1470" ht="15" customHeight="1" x14ac:dyDescent="0.35"/>
    <row r="1471" ht="15" customHeight="1" x14ac:dyDescent="0.35"/>
    <row r="1472" ht="15" customHeight="1" x14ac:dyDescent="0.35"/>
    <row r="1473" ht="15" customHeight="1" x14ac:dyDescent="0.35"/>
    <row r="1474" ht="15" customHeight="1" x14ac:dyDescent="0.35"/>
    <row r="1475" ht="15" customHeight="1" x14ac:dyDescent="0.35"/>
    <row r="1476" ht="15" customHeight="1" x14ac:dyDescent="0.35"/>
    <row r="1477" ht="15" customHeight="1" x14ac:dyDescent="0.35"/>
    <row r="1478" ht="15" customHeight="1" x14ac:dyDescent="0.35"/>
    <row r="1479" ht="15" customHeight="1" x14ac:dyDescent="0.35"/>
    <row r="1480" ht="15" customHeight="1" x14ac:dyDescent="0.35"/>
    <row r="1481" ht="15" customHeight="1" x14ac:dyDescent="0.35"/>
    <row r="1482" ht="15" customHeight="1" x14ac:dyDescent="0.35"/>
    <row r="1483" ht="15" customHeight="1" x14ac:dyDescent="0.35"/>
    <row r="1484" ht="15" customHeight="1" x14ac:dyDescent="0.35"/>
    <row r="1485" ht="15" customHeight="1" x14ac:dyDescent="0.35"/>
    <row r="1486" ht="15" customHeight="1" x14ac:dyDescent="0.35"/>
    <row r="1487" ht="15" customHeight="1" x14ac:dyDescent="0.35"/>
    <row r="1488" ht="15" customHeight="1" x14ac:dyDescent="0.35"/>
    <row r="1489" ht="15" customHeight="1" x14ac:dyDescent="0.35"/>
    <row r="1490" ht="15" customHeight="1" x14ac:dyDescent="0.35"/>
    <row r="1491" ht="15" customHeight="1" x14ac:dyDescent="0.35"/>
    <row r="1492" ht="15" customHeight="1" x14ac:dyDescent="0.35"/>
    <row r="1493" ht="15" customHeight="1" x14ac:dyDescent="0.35"/>
    <row r="1494" ht="15" customHeight="1" x14ac:dyDescent="0.35"/>
    <row r="1495" ht="15" customHeight="1" x14ac:dyDescent="0.35"/>
    <row r="1496" ht="15" customHeight="1" x14ac:dyDescent="0.35"/>
    <row r="1497" ht="15" customHeight="1" x14ac:dyDescent="0.35"/>
    <row r="1498" ht="15" customHeight="1" x14ac:dyDescent="0.35"/>
    <row r="1499" ht="15" customHeight="1" x14ac:dyDescent="0.35"/>
    <row r="1500" ht="15" customHeight="1" x14ac:dyDescent="0.35"/>
    <row r="1501" ht="15" customHeight="1" x14ac:dyDescent="0.35"/>
    <row r="1502" ht="15" customHeight="1" x14ac:dyDescent="0.35"/>
    <row r="1503" ht="15" customHeight="1" x14ac:dyDescent="0.35"/>
    <row r="1504" ht="15" customHeight="1" x14ac:dyDescent="0.35"/>
    <row r="1505" ht="15" customHeight="1" x14ac:dyDescent="0.35"/>
    <row r="1506" ht="15" customHeight="1" x14ac:dyDescent="0.35"/>
    <row r="1507" ht="15" customHeight="1" x14ac:dyDescent="0.35"/>
    <row r="1508" ht="15" customHeight="1" x14ac:dyDescent="0.35"/>
    <row r="1509" ht="15" customHeight="1" x14ac:dyDescent="0.35"/>
    <row r="1510" ht="15" customHeight="1" x14ac:dyDescent="0.35"/>
    <row r="1511" ht="15" customHeight="1" x14ac:dyDescent="0.35"/>
    <row r="1512" ht="15" customHeight="1" x14ac:dyDescent="0.35"/>
    <row r="1513" ht="15" customHeight="1" x14ac:dyDescent="0.35"/>
    <row r="1514" ht="15" customHeight="1" x14ac:dyDescent="0.35"/>
    <row r="1515" ht="15" customHeight="1" x14ac:dyDescent="0.35"/>
    <row r="1516" ht="15" customHeight="1" x14ac:dyDescent="0.35"/>
    <row r="1517" ht="15" customHeight="1" x14ac:dyDescent="0.35"/>
    <row r="1518" ht="15" customHeight="1" x14ac:dyDescent="0.35"/>
    <row r="1519" ht="15" customHeight="1" x14ac:dyDescent="0.35"/>
  </sheetData>
  <sortState ref="A83:L227">
    <sortCondition ref="A83"/>
  </sortState>
  <mergeCells count="6">
    <mergeCell ref="A1:C1"/>
    <mergeCell ref="A66:C66"/>
    <mergeCell ref="A71:C71"/>
    <mergeCell ref="A81:C81"/>
    <mergeCell ref="A76:C76"/>
    <mergeCell ref="A60:C60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zoomScaleNormal="100" workbookViewId="0">
      <selection activeCell="B14" sqref="B14"/>
    </sheetView>
  </sheetViews>
  <sheetFormatPr defaultColWidth="10" defaultRowHeight="12.75" x14ac:dyDescent="0.35"/>
  <cols>
    <col min="1" max="1" width="8.1328125" style="4" customWidth="1"/>
    <col min="2" max="2" width="9.1328125" style="8" customWidth="1"/>
    <col min="3" max="3" width="23.86328125" style="5" customWidth="1"/>
    <col min="4" max="4" width="18.1328125" style="3" customWidth="1"/>
    <col min="5" max="6" width="4.86328125" style="4" customWidth="1"/>
    <col min="7" max="7" width="24.265625" style="5" customWidth="1"/>
    <col min="8" max="8" width="5.3984375" style="6" customWidth="1"/>
    <col min="9" max="9" width="6.86328125" style="7" customWidth="1"/>
    <col min="10" max="10" width="12.265625" style="5" customWidth="1"/>
    <col min="11" max="11" width="9.3984375" style="1" customWidth="1"/>
    <col min="12" max="16384" width="10" style="1"/>
  </cols>
  <sheetData>
    <row r="1" spans="1:11" ht="15" customHeight="1" x14ac:dyDescent="0.4">
      <c r="A1" s="186" t="s">
        <v>7</v>
      </c>
      <c r="B1" s="50"/>
      <c r="C1" s="35"/>
      <c r="D1" s="36"/>
      <c r="E1" s="37"/>
      <c r="F1" s="37"/>
      <c r="G1" s="35"/>
      <c r="H1" s="187"/>
      <c r="I1" s="89"/>
      <c r="J1" s="35"/>
      <c r="K1" s="192"/>
    </row>
    <row r="2" spans="1:11" ht="15" customHeight="1" x14ac:dyDescent="0.4">
      <c r="A2" s="168" t="s">
        <v>0</v>
      </c>
      <c r="B2" s="65" t="s">
        <v>1</v>
      </c>
      <c r="C2" s="101" t="s">
        <v>2</v>
      </c>
      <c r="D2" s="101" t="s">
        <v>3</v>
      </c>
      <c r="E2" s="66" t="s">
        <v>4</v>
      </c>
      <c r="F2" s="66" t="s">
        <v>5</v>
      </c>
      <c r="G2" s="101" t="s">
        <v>19</v>
      </c>
      <c r="H2" s="90"/>
      <c r="I2" s="130" t="s">
        <v>12</v>
      </c>
      <c r="J2" s="247" t="s">
        <v>6</v>
      </c>
      <c r="K2" s="249" t="s">
        <v>51</v>
      </c>
    </row>
    <row r="3" spans="1:11" ht="16.5" customHeight="1" x14ac:dyDescent="0.35">
      <c r="A3" s="221">
        <v>43984</v>
      </c>
      <c r="B3" s="76" t="s">
        <v>133</v>
      </c>
      <c r="C3" s="72" t="s">
        <v>134</v>
      </c>
      <c r="D3" s="77"/>
      <c r="E3" s="265">
        <v>219</v>
      </c>
      <c r="F3" s="123"/>
      <c r="G3" s="72" t="s">
        <v>135</v>
      </c>
      <c r="H3" s="215">
        <v>1</v>
      </c>
      <c r="I3" s="91">
        <v>1216</v>
      </c>
      <c r="J3" s="207">
        <v>35000</v>
      </c>
      <c r="K3" s="121">
        <v>2020</v>
      </c>
    </row>
    <row r="4" spans="1:11" ht="16.5" customHeight="1" x14ac:dyDescent="0.35">
      <c r="A4" s="264">
        <v>43984</v>
      </c>
      <c r="B4" s="76" t="s">
        <v>136</v>
      </c>
      <c r="C4" s="72" t="s">
        <v>137</v>
      </c>
      <c r="D4" s="77"/>
      <c r="E4" s="265">
        <v>38</v>
      </c>
      <c r="F4" s="123"/>
      <c r="G4" s="72" t="s">
        <v>138</v>
      </c>
      <c r="H4" s="215">
        <v>1</v>
      </c>
      <c r="I4" s="91">
        <v>1200</v>
      </c>
      <c r="J4" s="207">
        <v>50000</v>
      </c>
      <c r="K4" s="121">
        <v>2020</v>
      </c>
    </row>
    <row r="5" spans="1:11" ht="16.5" customHeight="1" x14ac:dyDescent="0.35">
      <c r="A5" s="264">
        <v>43992</v>
      </c>
      <c r="B5" s="76" t="s">
        <v>650</v>
      </c>
      <c r="C5" s="72" t="s">
        <v>651</v>
      </c>
      <c r="D5" s="77"/>
      <c r="E5" s="265">
        <v>228</v>
      </c>
      <c r="F5" s="123"/>
      <c r="G5" s="72" t="s">
        <v>652</v>
      </c>
      <c r="H5" s="215">
        <v>1</v>
      </c>
      <c r="I5" s="91">
        <v>1216</v>
      </c>
      <c r="J5" s="207">
        <v>21000</v>
      </c>
      <c r="K5" s="121">
        <v>2019</v>
      </c>
    </row>
    <row r="6" spans="1:11" ht="16.5" customHeight="1" x14ac:dyDescent="0.35">
      <c r="A6" s="264">
        <v>43998</v>
      </c>
      <c r="B6" s="76" t="s">
        <v>647</v>
      </c>
      <c r="C6" s="72" t="s">
        <v>648</v>
      </c>
      <c r="D6" s="77"/>
      <c r="E6" s="265">
        <v>18</v>
      </c>
      <c r="F6" s="123"/>
      <c r="G6" s="72" t="s">
        <v>649</v>
      </c>
      <c r="H6" s="215">
        <v>1</v>
      </c>
      <c r="I6" s="91">
        <v>1216</v>
      </c>
      <c r="J6" s="207">
        <v>54900</v>
      </c>
      <c r="K6" s="121">
        <v>2020</v>
      </c>
    </row>
    <row r="7" spans="1:11" ht="16.5" customHeight="1" x14ac:dyDescent="0.4">
      <c r="A7" s="182"/>
      <c r="B7" s="46"/>
      <c r="C7" s="48"/>
      <c r="D7" s="47"/>
      <c r="E7" s="189"/>
      <c r="F7" s="190"/>
      <c r="G7" s="21" t="s">
        <v>13</v>
      </c>
      <c r="H7" s="191">
        <f>SUM(H3:H6)</f>
        <v>4</v>
      </c>
      <c r="I7" s="22">
        <f>SUM(I3:I6)</f>
        <v>4848</v>
      </c>
      <c r="J7" s="211">
        <f>SUM(J3:J6)</f>
        <v>160900</v>
      </c>
      <c r="K7" s="248"/>
    </row>
    <row r="8" spans="1:11" ht="16.5" customHeight="1" x14ac:dyDescent="0.35">
      <c r="K8" s="25"/>
    </row>
    <row r="9" spans="1:11" ht="16.5" customHeight="1" x14ac:dyDescent="0.35">
      <c r="K9" s="25"/>
    </row>
    <row r="10" spans="1:11" ht="16.5" customHeight="1" x14ac:dyDescent="0.35">
      <c r="K10" s="25"/>
    </row>
    <row r="11" spans="1:11" ht="16.5" customHeight="1" x14ac:dyDescent="0.35">
      <c r="K11" s="25"/>
    </row>
    <row r="12" spans="1:11" ht="16.5" customHeight="1" x14ac:dyDescent="0.35">
      <c r="K12" s="25"/>
    </row>
    <row r="13" spans="1:11" ht="16.5" customHeight="1" x14ac:dyDescent="0.35">
      <c r="K13" s="25"/>
    </row>
    <row r="14" spans="1:11" ht="16.5" customHeight="1" x14ac:dyDescent="0.35">
      <c r="K14" s="25"/>
    </row>
    <row r="15" spans="1:11" ht="16.5" customHeight="1" x14ac:dyDescent="0.35">
      <c r="K15" s="25"/>
    </row>
    <row r="16" spans="1:11" ht="16.5" customHeight="1" x14ac:dyDescent="0.35">
      <c r="K16" s="25"/>
    </row>
    <row r="17" spans="11:11" ht="16.5" customHeight="1" x14ac:dyDescent="0.35">
      <c r="K17" s="25"/>
    </row>
    <row r="18" spans="11:11" ht="16.5" customHeight="1" x14ac:dyDescent="0.35">
      <c r="K18" s="25"/>
    </row>
    <row r="19" spans="11:11" ht="16.5" customHeight="1" x14ac:dyDescent="0.35">
      <c r="K19" s="25"/>
    </row>
    <row r="20" spans="11:11" ht="16.5" customHeight="1" x14ac:dyDescent="0.35">
      <c r="K20" s="25"/>
    </row>
    <row r="21" spans="11:11" ht="16.5" customHeight="1" x14ac:dyDescent="0.35">
      <c r="K21" s="25"/>
    </row>
    <row r="22" spans="11:11" ht="16.5" customHeight="1" x14ac:dyDescent="0.35">
      <c r="K22" s="25"/>
    </row>
    <row r="23" spans="11:11" ht="16.5" customHeight="1" x14ac:dyDescent="0.35">
      <c r="K23" s="25"/>
    </row>
    <row r="24" spans="11:11" ht="16.5" customHeight="1" x14ac:dyDescent="0.35">
      <c r="K24" s="25"/>
    </row>
    <row r="25" spans="11:11" ht="16.5" customHeight="1" x14ac:dyDescent="0.35">
      <c r="K25" s="25"/>
    </row>
    <row r="26" spans="11:11" ht="16.5" customHeight="1" x14ac:dyDescent="0.35">
      <c r="K26" s="25"/>
    </row>
    <row r="27" spans="11:11" ht="16.5" customHeight="1" x14ac:dyDescent="0.35">
      <c r="K27" s="25"/>
    </row>
    <row r="28" spans="11:11" ht="16.5" customHeight="1" x14ac:dyDescent="0.35">
      <c r="K28" s="25"/>
    </row>
    <row r="29" spans="11:11" ht="16.5" customHeight="1" x14ac:dyDescent="0.35">
      <c r="K29" s="25"/>
    </row>
    <row r="30" spans="11:11" ht="16.5" customHeight="1" x14ac:dyDescent="0.35"/>
    <row r="31" spans="11:11" ht="16.5" customHeight="1" x14ac:dyDescent="0.35"/>
    <row r="32" spans="11:11" ht="16.5" customHeight="1" x14ac:dyDescent="0.35"/>
    <row r="33" ht="16.5" customHeight="1" x14ac:dyDescent="0.35"/>
    <row r="34" ht="16.5" customHeight="1" x14ac:dyDescent="0.35"/>
    <row r="35" ht="16.5" customHeight="1" x14ac:dyDescent="0.35"/>
    <row r="36" ht="16.5" customHeight="1" x14ac:dyDescent="0.35"/>
    <row r="37" ht="16.5" customHeight="1" x14ac:dyDescent="0.35"/>
    <row r="38" ht="16.5" customHeight="1" x14ac:dyDescent="0.35"/>
    <row r="39" ht="16.5" customHeight="1" x14ac:dyDescent="0.35"/>
    <row r="40" ht="16.5" customHeight="1" x14ac:dyDescent="0.35"/>
    <row r="41" ht="16.5" customHeight="1" x14ac:dyDescent="0.35"/>
    <row r="42" ht="16.5" customHeight="1" x14ac:dyDescent="0.35"/>
    <row r="43" ht="16.5" customHeight="1" x14ac:dyDescent="0.35"/>
    <row r="44" ht="16.5" customHeight="1" x14ac:dyDescent="0.35"/>
    <row r="45" ht="16.5" customHeight="1" x14ac:dyDescent="0.35"/>
    <row r="46" ht="16.5" customHeight="1" x14ac:dyDescent="0.35"/>
    <row r="47" ht="16.5" customHeight="1" x14ac:dyDescent="0.35"/>
    <row r="48" ht="16.5" customHeight="1" x14ac:dyDescent="0.35"/>
    <row r="49" spans="11:11" ht="16.5" customHeight="1" x14ac:dyDescent="0.35"/>
    <row r="50" spans="11:11" ht="16.5" customHeight="1" x14ac:dyDescent="0.35"/>
    <row r="51" spans="11:11" ht="16.5" customHeight="1" x14ac:dyDescent="0.35"/>
    <row r="52" spans="11:11" ht="16.5" customHeight="1" x14ac:dyDescent="0.35"/>
    <row r="53" spans="11:11" ht="16.5" customHeight="1" x14ac:dyDescent="0.35"/>
    <row r="54" spans="11:11" ht="16.5" customHeight="1" x14ac:dyDescent="0.35"/>
    <row r="55" spans="11:11" ht="16.5" customHeight="1" x14ac:dyDescent="0.35"/>
    <row r="56" spans="11:11" ht="16.5" customHeight="1" x14ac:dyDescent="0.35"/>
    <row r="57" spans="11:11" ht="16.5" customHeight="1" x14ac:dyDescent="0.35"/>
    <row r="58" spans="11:11" ht="16.5" customHeight="1" x14ac:dyDescent="0.35"/>
    <row r="59" spans="11:11" ht="16.5" customHeight="1" x14ac:dyDescent="0.35"/>
    <row r="60" spans="11:11" ht="16.5" customHeight="1" x14ac:dyDescent="0.35"/>
    <row r="61" spans="11:11" ht="16.5" customHeight="1" x14ac:dyDescent="0.35"/>
    <row r="62" spans="11:11" ht="16.5" customHeight="1" x14ac:dyDescent="0.35">
      <c r="K62" s="81"/>
    </row>
    <row r="63" spans="11:11" ht="16.5" customHeight="1" x14ac:dyDescent="0.35"/>
    <row r="64" spans="11:11" ht="16.5" customHeight="1" x14ac:dyDescent="0.35"/>
    <row r="65" ht="16.5" customHeight="1" x14ac:dyDescent="0.35"/>
    <row r="66" ht="16.5" customHeight="1" x14ac:dyDescent="0.35"/>
    <row r="67" ht="16.5" customHeight="1" x14ac:dyDescent="0.35"/>
    <row r="68" ht="16.5" customHeight="1" x14ac:dyDescent="0.35"/>
    <row r="69" ht="16.5" customHeight="1" x14ac:dyDescent="0.35"/>
    <row r="70" ht="16.5" customHeight="1" x14ac:dyDescent="0.35"/>
    <row r="71" ht="16.5" customHeight="1" x14ac:dyDescent="0.35"/>
    <row r="72" ht="16.5" customHeight="1" x14ac:dyDescent="0.35"/>
    <row r="73" ht="16.5" customHeight="1" x14ac:dyDescent="0.35"/>
    <row r="74" ht="16.5" customHeight="1" x14ac:dyDescent="0.35"/>
    <row r="75" ht="16.5" customHeight="1" x14ac:dyDescent="0.35"/>
    <row r="76" ht="16.5" customHeight="1" x14ac:dyDescent="0.35"/>
    <row r="77" ht="16.5" customHeight="1" x14ac:dyDescent="0.35"/>
    <row r="78" ht="16.5" customHeight="1" x14ac:dyDescent="0.35"/>
    <row r="79" ht="16.5" customHeight="1" x14ac:dyDescent="0.35"/>
    <row r="80" ht="16.5" customHeight="1" x14ac:dyDescent="0.35"/>
    <row r="81" ht="16.5" customHeight="1" x14ac:dyDescent="0.35"/>
    <row r="82" ht="16.5" customHeight="1" x14ac:dyDescent="0.35"/>
    <row r="83" ht="16.5" customHeight="1" x14ac:dyDescent="0.35"/>
    <row r="84" ht="16.5" customHeight="1" x14ac:dyDescent="0.35"/>
    <row r="85" ht="16.5" customHeight="1" x14ac:dyDescent="0.35"/>
    <row r="86" ht="16.5" customHeight="1" x14ac:dyDescent="0.35"/>
    <row r="87" ht="16.5" customHeight="1" x14ac:dyDescent="0.35"/>
    <row r="88" ht="16.5" customHeight="1" x14ac:dyDescent="0.35"/>
    <row r="89" ht="16.5" customHeight="1" x14ac:dyDescent="0.35"/>
    <row r="90" ht="16.5" customHeight="1" x14ac:dyDescent="0.35"/>
    <row r="91" ht="16.5" customHeight="1" x14ac:dyDescent="0.35"/>
    <row r="92" ht="16.5" customHeight="1" x14ac:dyDescent="0.35"/>
    <row r="93" ht="16.5" customHeight="1" x14ac:dyDescent="0.35"/>
    <row r="94" ht="16.5" customHeight="1" x14ac:dyDescent="0.35"/>
    <row r="95" ht="16.5" customHeight="1" x14ac:dyDescent="0.35"/>
    <row r="96" ht="16.5" customHeight="1" x14ac:dyDescent="0.35"/>
    <row r="97" ht="16.5" customHeight="1" x14ac:dyDescent="0.35"/>
    <row r="98" ht="16.5" customHeight="1" x14ac:dyDescent="0.35"/>
    <row r="99" ht="16.5" customHeight="1" x14ac:dyDescent="0.35"/>
    <row r="100" ht="16.5" customHeight="1" x14ac:dyDescent="0.35"/>
    <row r="101" ht="16.5" customHeight="1" x14ac:dyDescent="0.35"/>
    <row r="102" ht="16.5" customHeight="1" x14ac:dyDescent="0.35"/>
    <row r="103" ht="16.5" customHeight="1" x14ac:dyDescent="0.35"/>
    <row r="104" ht="16.5" customHeight="1" x14ac:dyDescent="0.35"/>
    <row r="105" ht="16.5" customHeight="1" x14ac:dyDescent="0.35"/>
    <row r="106" ht="16.5" customHeight="1" x14ac:dyDescent="0.35"/>
    <row r="107" ht="16.5" customHeight="1" x14ac:dyDescent="0.35"/>
    <row r="108" ht="16.5" customHeight="1" x14ac:dyDescent="0.35"/>
    <row r="109" ht="16.5" customHeight="1" x14ac:dyDescent="0.35"/>
    <row r="110" ht="16.5" customHeight="1" x14ac:dyDescent="0.35"/>
    <row r="111" ht="16.5" customHeight="1" x14ac:dyDescent="0.35"/>
    <row r="112" ht="15" customHeight="1" x14ac:dyDescent="0.35"/>
    <row r="113" spans="11:11" ht="15" customHeight="1" x14ac:dyDescent="0.35"/>
    <row r="114" spans="11:11" ht="15" customHeight="1" x14ac:dyDescent="0.35"/>
    <row r="115" spans="11:11" ht="15" customHeight="1" x14ac:dyDescent="0.35"/>
    <row r="116" spans="11:11" ht="15" customHeight="1" x14ac:dyDescent="0.35"/>
    <row r="117" spans="11:11" ht="15" customHeight="1" x14ac:dyDescent="0.35"/>
    <row r="118" spans="11:11" ht="15" customHeight="1" x14ac:dyDescent="0.35">
      <c r="K118" s="102"/>
    </row>
    <row r="119" spans="11:11" ht="15" customHeight="1" x14ac:dyDescent="0.35"/>
    <row r="120" spans="11:11" ht="15" customHeight="1" x14ac:dyDescent="0.35"/>
    <row r="121" spans="11:11" ht="15" customHeight="1" x14ac:dyDescent="0.35"/>
    <row r="122" spans="11:11" ht="15" customHeight="1" x14ac:dyDescent="0.35"/>
    <row r="123" spans="11:11" ht="15" customHeight="1" x14ac:dyDescent="0.35"/>
    <row r="124" spans="11:11" ht="15" customHeight="1" x14ac:dyDescent="0.35"/>
    <row r="125" spans="11:11" ht="15" customHeight="1" x14ac:dyDescent="0.35"/>
    <row r="126" spans="11:11" ht="15" customHeight="1" x14ac:dyDescent="0.35"/>
    <row r="127" spans="11:11" ht="15" customHeight="1" x14ac:dyDescent="0.35"/>
    <row r="128" spans="11:11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3.5" customHeight="1" x14ac:dyDescent="0.35"/>
    <row r="210" ht="15" customHeight="1" x14ac:dyDescent="0.35"/>
  </sheetData>
  <sortState ref="A3:K6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0"/>
  <sheetViews>
    <sheetView topLeftCell="A24" zoomScaleNormal="100" workbookViewId="0">
      <selection activeCell="F15" sqref="F15"/>
    </sheetView>
  </sheetViews>
  <sheetFormatPr defaultColWidth="10" defaultRowHeight="12.75" x14ac:dyDescent="0.35"/>
  <cols>
    <col min="1" max="1" width="9" style="4" customWidth="1"/>
    <col min="2" max="2" width="8.3984375" style="8" customWidth="1"/>
    <col min="3" max="3" width="28" style="5" customWidth="1"/>
    <col min="4" max="4" width="19.73046875" style="4" customWidth="1"/>
    <col min="5" max="5" width="21.3984375" style="4" customWidth="1"/>
    <col min="6" max="6" width="4.86328125" style="6" customWidth="1"/>
    <col min="7" max="7" width="8.86328125" style="7" customWidth="1"/>
    <col min="8" max="8" width="9.1328125" style="5" customWidth="1"/>
    <col min="9" max="9" width="14.3984375" style="1" customWidth="1"/>
    <col min="10" max="10" width="21.59765625" style="1" customWidth="1"/>
    <col min="11" max="11" width="26.265625" style="1" customWidth="1"/>
    <col min="12" max="16384" width="10" style="1"/>
  </cols>
  <sheetData>
    <row r="1" spans="1:11" ht="15" customHeight="1" x14ac:dyDescent="0.4">
      <c r="A1" s="186" t="s">
        <v>22</v>
      </c>
      <c r="B1" s="50"/>
      <c r="C1" s="35"/>
      <c r="D1" s="37"/>
      <c r="E1" s="37"/>
      <c r="F1" s="187"/>
      <c r="G1" s="89"/>
      <c r="H1" s="35"/>
      <c r="I1" s="200"/>
      <c r="J1" s="200"/>
      <c r="K1" s="192"/>
    </row>
    <row r="2" spans="1:11" ht="19.5" customHeight="1" x14ac:dyDescent="0.4">
      <c r="A2" s="168" t="s">
        <v>0</v>
      </c>
      <c r="B2" s="65" t="s">
        <v>1</v>
      </c>
      <c r="C2" s="101" t="s">
        <v>2</v>
      </c>
      <c r="D2" s="101" t="s">
        <v>3</v>
      </c>
      <c r="E2" s="101" t="s">
        <v>8</v>
      </c>
      <c r="F2" s="96"/>
      <c r="G2" s="130" t="s">
        <v>29</v>
      </c>
      <c r="H2" s="101" t="s">
        <v>31</v>
      </c>
      <c r="I2" s="188" t="s">
        <v>6</v>
      </c>
      <c r="J2" s="201" t="s">
        <v>43</v>
      </c>
      <c r="K2" s="201" t="s">
        <v>44</v>
      </c>
    </row>
    <row r="3" spans="1:11" ht="15" customHeight="1" x14ac:dyDescent="0.35">
      <c r="A3" s="172">
        <v>43985</v>
      </c>
      <c r="B3" s="71" t="s">
        <v>148</v>
      </c>
      <c r="C3" s="72" t="s">
        <v>149</v>
      </c>
      <c r="D3" s="72" t="s">
        <v>150</v>
      </c>
      <c r="E3" s="72" t="s">
        <v>151</v>
      </c>
      <c r="F3" s="97">
        <v>1</v>
      </c>
      <c r="G3" s="75">
        <v>0</v>
      </c>
      <c r="H3" s="81">
        <v>0</v>
      </c>
      <c r="I3" s="193">
        <v>15232</v>
      </c>
      <c r="J3" s="202" t="s">
        <v>152</v>
      </c>
      <c r="K3" s="202" t="s">
        <v>153</v>
      </c>
    </row>
    <row r="4" spans="1:11" ht="15" customHeight="1" x14ac:dyDescent="0.35">
      <c r="A4" s="172">
        <v>43987</v>
      </c>
      <c r="B4" s="71" t="s">
        <v>731</v>
      </c>
      <c r="C4" s="72" t="s">
        <v>732</v>
      </c>
      <c r="D4" s="72" t="s">
        <v>549</v>
      </c>
      <c r="E4" s="72" t="s">
        <v>733</v>
      </c>
      <c r="F4" s="97">
        <v>1</v>
      </c>
      <c r="G4" s="75">
        <v>0</v>
      </c>
      <c r="H4" s="81">
        <v>0</v>
      </c>
      <c r="I4" s="193">
        <v>19000</v>
      </c>
      <c r="J4" s="202" t="s">
        <v>152</v>
      </c>
      <c r="K4" s="202" t="s">
        <v>734</v>
      </c>
    </row>
    <row r="5" spans="1:11" ht="15" customHeight="1" x14ac:dyDescent="0.35">
      <c r="A5" s="172">
        <v>43992</v>
      </c>
      <c r="B5" s="71" t="s">
        <v>735</v>
      </c>
      <c r="C5" s="72" t="s">
        <v>736</v>
      </c>
      <c r="D5" s="72" t="s">
        <v>638</v>
      </c>
      <c r="E5" s="72" t="s">
        <v>716</v>
      </c>
      <c r="F5" s="97">
        <v>1</v>
      </c>
      <c r="G5" s="75">
        <v>0</v>
      </c>
      <c r="H5" s="81">
        <v>0</v>
      </c>
      <c r="I5" s="193">
        <v>67974</v>
      </c>
      <c r="J5" s="202" t="s">
        <v>152</v>
      </c>
      <c r="K5" s="202" t="s">
        <v>737</v>
      </c>
    </row>
    <row r="6" spans="1:11" ht="15" customHeight="1" x14ac:dyDescent="0.35">
      <c r="A6" s="172">
        <v>43993</v>
      </c>
      <c r="B6" s="71" t="s">
        <v>265</v>
      </c>
      <c r="C6" s="72" t="s">
        <v>266</v>
      </c>
      <c r="D6" s="72" t="s">
        <v>267</v>
      </c>
      <c r="E6" s="72" t="s">
        <v>268</v>
      </c>
      <c r="F6" s="97">
        <v>1</v>
      </c>
      <c r="G6" s="75">
        <v>0</v>
      </c>
      <c r="H6" s="81">
        <v>0</v>
      </c>
      <c r="I6" s="193">
        <v>1000000</v>
      </c>
      <c r="J6" s="202" t="s">
        <v>269</v>
      </c>
      <c r="K6" s="202" t="s">
        <v>270</v>
      </c>
    </row>
    <row r="7" spans="1:11" ht="15" customHeight="1" x14ac:dyDescent="0.35">
      <c r="A7" s="172">
        <v>43999</v>
      </c>
      <c r="B7" s="71" t="s">
        <v>702</v>
      </c>
      <c r="C7" s="72" t="s">
        <v>703</v>
      </c>
      <c r="D7" s="72" t="s">
        <v>704</v>
      </c>
      <c r="E7" s="72" t="s">
        <v>705</v>
      </c>
      <c r="F7" s="97">
        <v>1</v>
      </c>
      <c r="G7" s="75">
        <v>0</v>
      </c>
      <c r="H7" s="81">
        <v>0</v>
      </c>
      <c r="I7" s="193">
        <v>20200</v>
      </c>
      <c r="J7" s="202" t="s">
        <v>706</v>
      </c>
      <c r="K7" s="202" t="s">
        <v>707</v>
      </c>
    </row>
    <row r="8" spans="1:11" ht="15" customHeight="1" x14ac:dyDescent="0.35">
      <c r="A8" s="172">
        <v>44000</v>
      </c>
      <c r="B8" s="71" t="s">
        <v>714</v>
      </c>
      <c r="C8" s="72" t="s">
        <v>715</v>
      </c>
      <c r="D8" s="72" t="s">
        <v>457</v>
      </c>
      <c r="E8" s="72" t="s">
        <v>716</v>
      </c>
      <c r="F8" s="97">
        <v>1</v>
      </c>
      <c r="G8" s="75">
        <v>0</v>
      </c>
      <c r="H8" s="81">
        <v>0</v>
      </c>
      <c r="I8" s="193">
        <v>41404</v>
      </c>
      <c r="J8" s="202" t="s">
        <v>152</v>
      </c>
      <c r="K8" s="202" t="s">
        <v>717</v>
      </c>
    </row>
    <row r="9" spans="1:11" ht="15" customHeight="1" x14ac:dyDescent="0.35">
      <c r="A9" s="172">
        <v>44005</v>
      </c>
      <c r="B9" s="71" t="s">
        <v>365</v>
      </c>
      <c r="C9" s="72" t="s">
        <v>366</v>
      </c>
      <c r="D9" s="72" t="s">
        <v>367</v>
      </c>
      <c r="E9" s="72" t="s">
        <v>368</v>
      </c>
      <c r="F9" s="97">
        <v>1</v>
      </c>
      <c r="G9" s="75">
        <v>800</v>
      </c>
      <c r="H9" s="81">
        <v>14127</v>
      </c>
      <c r="I9" s="193">
        <v>1100000</v>
      </c>
      <c r="J9" s="202" t="s">
        <v>369</v>
      </c>
      <c r="K9" s="202" t="s">
        <v>370</v>
      </c>
    </row>
    <row r="10" spans="1:11" ht="15" customHeight="1" x14ac:dyDescent="0.35">
      <c r="A10" s="172">
        <v>44008</v>
      </c>
      <c r="B10" s="71" t="s">
        <v>811</v>
      </c>
      <c r="C10" s="72" t="s">
        <v>812</v>
      </c>
      <c r="D10" s="72" t="s">
        <v>231</v>
      </c>
      <c r="E10" s="72" t="s">
        <v>813</v>
      </c>
      <c r="F10" s="97">
        <v>1</v>
      </c>
      <c r="G10" s="75">
        <v>0</v>
      </c>
      <c r="H10" s="81">
        <v>378</v>
      </c>
      <c r="I10" s="193">
        <v>30000</v>
      </c>
      <c r="J10" s="202" t="s">
        <v>814</v>
      </c>
      <c r="K10" s="202" t="s">
        <v>813</v>
      </c>
    </row>
    <row r="11" spans="1:11" ht="15" customHeight="1" x14ac:dyDescent="0.4">
      <c r="A11" s="182"/>
      <c r="B11" s="46"/>
      <c r="C11" s="48"/>
      <c r="D11" s="51"/>
      <c r="E11" s="21" t="s">
        <v>13</v>
      </c>
      <c r="F11" s="22">
        <f>SUM(F3:F10)</f>
        <v>8</v>
      </c>
      <c r="G11" s="22">
        <f>SUM(G3:G10)</f>
        <v>800</v>
      </c>
      <c r="H11" s="134">
        <f>SUM(H3:H10)</f>
        <v>14505</v>
      </c>
      <c r="I11" s="194">
        <f>SUM(I3:I10)</f>
        <v>2293810</v>
      </c>
      <c r="J11" s="203"/>
      <c r="K11" s="204"/>
    </row>
    <row r="12" spans="1:11" ht="15" customHeight="1" x14ac:dyDescent="0.4">
      <c r="A12" s="195" t="s">
        <v>16</v>
      </c>
      <c r="B12" s="50"/>
      <c r="C12" s="52"/>
      <c r="D12" s="53"/>
      <c r="E12" s="53"/>
      <c r="F12" s="54"/>
      <c r="G12" s="98"/>
      <c r="H12" s="35"/>
      <c r="I12" s="200"/>
      <c r="J12" s="200"/>
      <c r="K12" s="192"/>
    </row>
    <row r="13" spans="1:11" ht="15" customHeight="1" x14ac:dyDescent="0.4">
      <c r="A13" s="168" t="s">
        <v>0</v>
      </c>
      <c r="B13" s="65" t="s">
        <v>1</v>
      </c>
      <c r="C13" s="101" t="s">
        <v>2</v>
      </c>
      <c r="D13" s="101" t="s">
        <v>3</v>
      </c>
      <c r="E13" s="101" t="s">
        <v>8</v>
      </c>
      <c r="F13" s="96"/>
      <c r="G13" s="130" t="s">
        <v>29</v>
      </c>
      <c r="H13" s="101" t="s">
        <v>31</v>
      </c>
      <c r="I13" s="188" t="s">
        <v>6</v>
      </c>
      <c r="J13" s="201" t="s">
        <v>43</v>
      </c>
      <c r="K13" s="201" t="s">
        <v>44</v>
      </c>
    </row>
    <row r="14" spans="1:11" ht="15" customHeight="1" x14ac:dyDescent="0.35">
      <c r="A14" s="216">
        <v>43984</v>
      </c>
      <c r="B14" s="217" t="s">
        <v>108</v>
      </c>
      <c r="C14" s="218" t="s">
        <v>109</v>
      </c>
      <c r="D14" s="218"/>
      <c r="E14" s="218" t="s">
        <v>110</v>
      </c>
      <c r="F14" s="97">
        <v>1</v>
      </c>
      <c r="G14" s="214">
        <v>6297</v>
      </c>
      <c r="H14" s="120">
        <v>0</v>
      </c>
      <c r="I14" s="193">
        <v>235000</v>
      </c>
      <c r="J14" s="202" t="s">
        <v>111</v>
      </c>
      <c r="K14" s="202" t="s">
        <v>112</v>
      </c>
    </row>
    <row r="15" spans="1:11" ht="15" customHeight="1" x14ac:dyDescent="0.35">
      <c r="A15" s="172">
        <v>43984</v>
      </c>
      <c r="B15" s="71" t="s">
        <v>154</v>
      </c>
      <c r="C15" s="72" t="s">
        <v>155</v>
      </c>
      <c r="D15" s="72" t="s">
        <v>156</v>
      </c>
      <c r="E15" s="72" t="s">
        <v>157</v>
      </c>
      <c r="F15" s="97">
        <v>1</v>
      </c>
      <c r="G15" s="75">
        <v>0</v>
      </c>
      <c r="H15" s="120">
        <v>0</v>
      </c>
      <c r="I15" s="193">
        <v>7500</v>
      </c>
      <c r="J15" s="202" t="s">
        <v>158</v>
      </c>
      <c r="K15" s="202" t="s">
        <v>159</v>
      </c>
    </row>
    <row r="16" spans="1:11" ht="15" customHeight="1" x14ac:dyDescent="0.35">
      <c r="A16" s="172">
        <v>43987</v>
      </c>
      <c r="B16" s="71" t="s">
        <v>176</v>
      </c>
      <c r="C16" s="72" t="s">
        <v>177</v>
      </c>
      <c r="D16" s="72"/>
      <c r="E16" s="72" t="s">
        <v>178</v>
      </c>
      <c r="F16" s="97">
        <v>1</v>
      </c>
      <c r="G16" s="75">
        <v>0</v>
      </c>
      <c r="H16" s="120">
        <v>0</v>
      </c>
      <c r="I16" s="193">
        <v>680000</v>
      </c>
      <c r="J16" s="202" t="s">
        <v>179</v>
      </c>
      <c r="K16" s="202" t="s">
        <v>180</v>
      </c>
    </row>
    <row r="17" spans="1:12" ht="15" customHeight="1" x14ac:dyDescent="0.35">
      <c r="A17" s="172">
        <v>43990</v>
      </c>
      <c r="B17" s="71" t="s">
        <v>691</v>
      </c>
      <c r="C17" s="72" t="s">
        <v>692</v>
      </c>
      <c r="D17" s="72" t="s">
        <v>496</v>
      </c>
      <c r="E17" s="72" t="s">
        <v>126</v>
      </c>
      <c r="F17" s="97">
        <v>1</v>
      </c>
      <c r="G17" s="75">
        <v>0</v>
      </c>
      <c r="H17" s="120">
        <v>0</v>
      </c>
      <c r="I17" s="193">
        <v>6200</v>
      </c>
      <c r="J17" s="202" t="s">
        <v>158</v>
      </c>
      <c r="K17" s="202" t="s">
        <v>693</v>
      </c>
    </row>
    <row r="18" spans="1:12" ht="15" customHeight="1" x14ac:dyDescent="0.35">
      <c r="A18" s="170">
        <v>43990</v>
      </c>
      <c r="B18" s="79" t="s">
        <v>747</v>
      </c>
      <c r="C18" s="73" t="s">
        <v>776</v>
      </c>
      <c r="D18" s="73" t="s">
        <v>777</v>
      </c>
      <c r="E18" s="73" t="s">
        <v>533</v>
      </c>
      <c r="F18" s="319">
        <v>1</v>
      </c>
      <c r="G18" s="198">
        <v>10439</v>
      </c>
      <c r="H18" s="198">
        <v>0</v>
      </c>
      <c r="I18" s="320">
        <v>15000</v>
      </c>
      <c r="J18" s="317" t="s">
        <v>158</v>
      </c>
      <c r="K18" s="318" t="s">
        <v>778</v>
      </c>
    </row>
    <row r="19" spans="1:12" ht="15" customHeight="1" x14ac:dyDescent="0.35">
      <c r="A19" s="172">
        <v>43990</v>
      </c>
      <c r="B19" s="71" t="s">
        <v>779</v>
      </c>
      <c r="C19" s="72" t="s">
        <v>780</v>
      </c>
      <c r="D19" s="72" t="s">
        <v>496</v>
      </c>
      <c r="E19" s="72" t="s">
        <v>533</v>
      </c>
      <c r="F19" s="97">
        <v>1</v>
      </c>
      <c r="G19" s="75">
        <v>4835</v>
      </c>
      <c r="H19" s="120">
        <v>0</v>
      </c>
      <c r="I19" s="193">
        <v>7900</v>
      </c>
      <c r="J19" s="202" t="s">
        <v>158</v>
      </c>
      <c r="K19" s="202"/>
    </row>
    <row r="20" spans="1:12" ht="15" customHeight="1" x14ac:dyDescent="0.35">
      <c r="A20" s="172">
        <v>43991</v>
      </c>
      <c r="B20" s="71" t="s">
        <v>257</v>
      </c>
      <c r="C20" s="72" t="s">
        <v>263</v>
      </c>
      <c r="D20" s="72" t="s">
        <v>258</v>
      </c>
      <c r="E20" s="72" t="s">
        <v>259</v>
      </c>
      <c r="F20" s="97">
        <v>1</v>
      </c>
      <c r="G20" s="75">
        <v>0</v>
      </c>
      <c r="H20" s="120">
        <v>0</v>
      </c>
      <c r="I20" s="193">
        <v>975000</v>
      </c>
      <c r="J20" s="202" t="s">
        <v>260</v>
      </c>
      <c r="K20" s="202" t="s">
        <v>261</v>
      </c>
    </row>
    <row r="21" spans="1:12" ht="15" customHeight="1" x14ac:dyDescent="0.35">
      <c r="A21" s="172">
        <v>43991</v>
      </c>
      <c r="B21" s="71" t="s">
        <v>262</v>
      </c>
      <c r="C21" s="72" t="s">
        <v>263</v>
      </c>
      <c r="D21" s="255" t="s">
        <v>258</v>
      </c>
      <c r="E21" s="72" t="s">
        <v>259</v>
      </c>
      <c r="F21" s="97">
        <v>1</v>
      </c>
      <c r="G21" s="75">
        <v>0</v>
      </c>
      <c r="H21" s="120">
        <v>0</v>
      </c>
      <c r="I21" s="193">
        <v>2925000</v>
      </c>
      <c r="J21" s="202" t="s">
        <v>264</v>
      </c>
      <c r="K21" s="202" t="s">
        <v>261</v>
      </c>
    </row>
    <row r="22" spans="1:12" ht="15" customHeight="1" x14ac:dyDescent="0.35">
      <c r="A22" s="172">
        <v>43992</v>
      </c>
      <c r="B22" s="71" t="s">
        <v>718</v>
      </c>
      <c r="C22" s="72" t="s">
        <v>719</v>
      </c>
      <c r="D22" s="72" t="s">
        <v>720</v>
      </c>
      <c r="E22" s="72" t="s">
        <v>721</v>
      </c>
      <c r="F22" s="97">
        <v>1</v>
      </c>
      <c r="G22" s="75">
        <v>5500</v>
      </c>
      <c r="H22" s="120">
        <v>0</v>
      </c>
      <c r="I22" s="193">
        <v>110000</v>
      </c>
      <c r="J22" s="202" t="s">
        <v>158</v>
      </c>
      <c r="K22" s="202" t="s">
        <v>722</v>
      </c>
    </row>
    <row r="23" spans="1:12" ht="15" customHeight="1" x14ac:dyDescent="0.35">
      <c r="A23" s="172">
        <v>43994</v>
      </c>
      <c r="B23" s="71" t="s">
        <v>248</v>
      </c>
      <c r="C23" s="72" t="s">
        <v>249</v>
      </c>
      <c r="D23" s="72" t="s">
        <v>250</v>
      </c>
      <c r="E23" s="72" t="s">
        <v>251</v>
      </c>
      <c r="F23" s="97">
        <v>1</v>
      </c>
      <c r="G23" s="75">
        <v>228</v>
      </c>
      <c r="H23" s="120">
        <v>45</v>
      </c>
      <c r="I23" s="193">
        <v>65000</v>
      </c>
      <c r="J23" s="202" t="s">
        <v>252</v>
      </c>
      <c r="K23" s="202" t="s">
        <v>253</v>
      </c>
    </row>
    <row r="24" spans="1:12" ht="15" customHeight="1" x14ac:dyDescent="0.35">
      <c r="A24" s="172">
        <v>43997</v>
      </c>
      <c r="B24" s="71" t="s">
        <v>694</v>
      </c>
      <c r="C24" s="72" t="s">
        <v>695</v>
      </c>
      <c r="D24" s="72"/>
      <c r="E24" s="72" t="s">
        <v>696</v>
      </c>
      <c r="F24" s="97">
        <v>1</v>
      </c>
      <c r="G24" s="75">
        <v>1000</v>
      </c>
      <c r="H24" s="120">
        <v>0</v>
      </c>
      <c r="I24" s="193">
        <v>75000</v>
      </c>
      <c r="J24" s="202" t="s">
        <v>697</v>
      </c>
      <c r="K24" s="202" t="s">
        <v>696</v>
      </c>
    </row>
    <row r="25" spans="1:12" ht="15" customHeight="1" x14ac:dyDescent="0.35">
      <c r="A25" s="172">
        <v>43998</v>
      </c>
      <c r="B25" s="71" t="s">
        <v>698</v>
      </c>
      <c r="C25" s="72" t="s">
        <v>699</v>
      </c>
      <c r="D25" s="72"/>
      <c r="E25" s="72" t="s">
        <v>700</v>
      </c>
      <c r="F25" s="97">
        <v>1</v>
      </c>
      <c r="G25" s="75">
        <v>3000</v>
      </c>
      <c r="H25" s="120">
        <v>1000</v>
      </c>
      <c r="I25" s="193">
        <v>500</v>
      </c>
      <c r="J25" s="202" t="s">
        <v>701</v>
      </c>
      <c r="K25" s="202" t="s">
        <v>700</v>
      </c>
    </row>
    <row r="26" spans="1:12" ht="15" customHeight="1" x14ac:dyDescent="0.35">
      <c r="A26" s="172">
        <v>43999</v>
      </c>
      <c r="B26" s="71" t="s">
        <v>329</v>
      </c>
      <c r="C26" s="72" t="s">
        <v>330</v>
      </c>
      <c r="D26" s="72"/>
      <c r="E26" s="72" t="s">
        <v>331</v>
      </c>
      <c r="F26" s="97">
        <v>1</v>
      </c>
      <c r="G26" s="75">
        <v>0</v>
      </c>
      <c r="H26" s="120">
        <v>1020</v>
      </c>
      <c r="I26" s="193">
        <v>200000</v>
      </c>
      <c r="J26" s="202" t="s">
        <v>332</v>
      </c>
      <c r="K26" s="202" t="s">
        <v>333</v>
      </c>
    </row>
    <row r="27" spans="1:12" ht="15" customHeight="1" x14ac:dyDescent="0.35">
      <c r="A27" s="172">
        <v>44000</v>
      </c>
      <c r="B27" s="71" t="s">
        <v>313</v>
      </c>
      <c r="C27" s="72" t="s">
        <v>314</v>
      </c>
      <c r="D27" s="72" t="s">
        <v>315</v>
      </c>
      <c r="E27" s="72" t="s">
        <v>316</v>
      </c>
      <c r="F27" s="97">
        <v>1</v>
      </c>
      <c r="G27" s="75">
        <v>2000</v>
      </c>
      <c r="H27" s="120">
        <v>0</v>
      </c>
      <c r="I27" s="193">
        <v>90000</v>
      </c>
      <c r="J27" s="202" t="s">
        <v>317</v>
      </c>
      <c r="K27" s="202"/>
    </row>
    <row r="28" spans="1:12" ht="15" customHeight="1" x14ac:dyDescent="0.35">
      <c r="A28" s="172">
        <v>44000</v>
      </c>
      <c r="B28" s="71" t="s">
        <v>318</v>
      </c>
      <c r="C28" s="72" t="s">
        <v>319</v>
      </c>
      <c r="D28" s="72" t="s">
        <v>320</v>
      </c>
      <c r="E28" s="72" t="s">
        <v>321</v>
      </c>
      <c r="F28" s="97">
        <v>1</v>
      </c>
      <c r="G28" s="75">
        <v>684</v>
      </c>
      <c r="H28" s="120">
        <v>0</v>
      </c>
      <c r="I28" s="193">
        <v>50000</v>
      </c>
      <c r="J28" s="202" t="s">
        <v>322</v>
      </c>
      <c r="K28" s="202" t="s">
        <v>323</v>
      </c>
    </row>
    <row r="29" spans="1:12" ht="15" customHeight="1" x14ac:dyDescent="0.35">
      <c r="A29" s="172">
        <v>44000</v>
      </c>
      <c r="B29" s="71" t="s">
        <v>324</v>
      </c>
      <c r="C29" s="72" t="s">
        <v>325</v>
      </c>
      <c r="D29" s="72" t="s">
        <v>326</v>
      </c>
      <c r="E29" s="72" t="s">
        <v>327</v>
      </c>
      <c r="F29" s="97">
        <v>1</v>
      </c>
      <c r="G29" s="75">
        <v>0</v>
      </c>
      <c r="H29" s="120">
        <v>0</v>
      </c>
      <c r="I29" s="193">
        <v>42000</v>
      </c>
      <c r="J29" s="202" t="s">
        <v>317</v>
      </c>
      <c r="K29" s="202" t="s">
        <v>328</v>
      </c>
      <c r="L29" s="253"/>
    </row>
    <row r="30" spans="1:12" ht="15" customHeight="1" x14ac:dyDescent="0.35">
      <c r="A30" s="172">
        <v>44000</v>
      </c>
      <c r="B30" s="71" t="s">
        <v>708</v>
      </c>
      <c r="C30" s="72" t="s">
        <v>709</v>
      </c>
      <c r="D30" s="72" t="s">
        <v>710</v>
      </c>
      <c r="E30" s="72" t="s">
        <v>711</v>
      </c>
      <c r="F30" s="97">
        <v>1</v>
      </c>
      <c r="G30" s="75">
        <v>0</v>
      </c>
      <c r="H30" s="120">
        <v>0</v>
      </c>
      <c r="I30" s="193">
        <v>0</v>
      </c>
      <c r="J30" s="202" t="s">
        <v>713</v>
      </c>
      <c r="K30" s="202" t="s">
        <v>712</v>
      </c>
    </row>
    <row r="31" spans="1:12" ht="15" customHeight="1" x14ac:dyDescent="0.35">
      <c r="A31" s="172">
        <v>44004</v>
      </c>
      <c r="B31" s="71" t="s">
        <v>723</v>
      </c>
      <c r="C31" s="72" t="s">
        <v>724</v>
      </c>
      <c r="D31" s="72" t="s">
        <v>496</v>
      </c>
      <c r="E31" s="72" t="s">
        <v>725</v>
      </c>
      <c r="F31" s="97">
        <v>1</v>
      </c>
      <c r="G31" s="75">
        <v>0</v>
      </c>
      <c r="H31" s="120">
        <v>0</v>
      </c>
      <c r="I31" s="193">
        <v>5000</v>
      </c>
      <c r="J31" s="202" t="s">
        <v>726</v>
      </c>
      <c r="K31" s="202" t="s">
        <v>725</v>
      </c>
    </row>
    <row r="32" spans="1:12" ht="15" customHeight="1" x14ac:dyDescent="0.35">
      <c r="A32" s="172">
        <v>44005</v>
      </c>
      <c r="B32" s="71" t="s">
        <v>727</v>
      </c>
      <c r="C32" s="72" t="s">
        <v>728</v>
      </c>
      <c r="D32" s="72" t="s">
        <v>729</v>
      </c>
      <c r="E32" s="72" t="s">
        <v>613</v>
      </c>
      <c r="F32" s="97">
        <v>1</v>
      </c>
      <c r="G32" s="75">
        <v>0</v>
      </c>
      <c r="H32" s="120">
        <v>0</v>
      </c>
      <c r="I32" s="193">
        <v>53534</v>
      </c>
      <c r="J32" s="202" t="s">
        <v>158</v>
      </c>
      <c r="K32" s="202" t="s">
        <v>730</v>
      </c>
      <c r="L32" s="321"/>
    </row>
    <row r="33" spans="1:12" ht="15" customHeight="1" x14ac:dyDescent="0.35">
      <c r="A33" s="170">
        <v>44011</v>
      </c>
      <c r="B33" s="79" t="s">
        <v>803</v>
      </c>
      <c r="C33" s="73" t="s">
        <v>804</v>
      </c>
      <c r="D33" s="73" t="s">
        <v>145</v>
      </c>
      <c r="E33" s="73" t="s">
        <v>805</v>
      </c>
      <c r="F33" s="319">
        <v>1</v>
      </c>
      <c r="G33" s="198">
        <v>16500</v>
      </c>
      <c r="H33" s="198">
        <v>0</v>
      </c>
      <c r="I33" s="320">
        <v>59442</v>
      </c>
      <c r="J33" s="317" t="s">
        <v>806</v>
      </c>
      <c r="K33" s="318" t="s">
        <v>807</v>
      </c>
      <c r="L33" s="321"/>
    </row>
    <row r="34" spans="1:12" ht="15" customHeight="1" x14ac:dyDescent="0.35">
      <c r="A34" s="170">
        <v>44012</v>
      </c>
      <c r="B34" s="79" t="s">
        <v>808</v>
      </c>
      <c r="C34" s="73" t="s">
        <v>676</v>
      </c>
      <c r="D34" s="73" t="s">
        <v>81</v>
      </c>
      <c r="E34" s="73" t="s">
        <v>809</v>
      </c>
      <c r="F34" s="319">
        <v>1</v>
      </c>
      <c r="G34" s="198">
        <v>5454</v>
      </c>
      <c r="H34" s="198">
        <v>0</v>
      </c>
      <c r="I34" s="320">
        <v>45000</v>
      </c>
      <c r="J34" s="317" t="s">
        <v>317</v>
      </c>
      <c r="K34" s="318" t="s">
        <v>810</v>
      </c>
      <c r="L34" s="321"/>
    </row>
    <row r="35" spans="1:12" ht="15" customHeight="1" x14ac:dyDescent="0.4">
      <c r="A35" s="182"/>
      <c r="B35" s="46"/>
      <c r="C35" s="48"/>
      <c r="D35" s="189"/>
      <c r="E35" s="21" t="s">
        <v>13</v>
      </c>
      <c r="F35" s="22">
        <f>SUM(F14:F34)</f>
        <v>21</v>
      </c>
      <c r="G35" s="22">
        <f>SUM(G14:G34)</f>
        <v>55937</v>
      </c>
      <c r="H35" s="134">
        <f>SUM(H14:H34)</f>
        <v>2065</v>
      </c>
      <c r="I35" s="194">
        <f>SUM(I14:I34)</f>
        <v>5647076</v>
      </c>
      <c r="J35" s="203"/>
      <c r="K35" s="204"/>
    </row>
    <row r="36" spans="1:12" ht="15" customHeight="1" x14ac:dyDescent="0.35">
      <c r="A36" s="1"/>
      <c r="B36" s="1"/>
      <c r="C36" s="1"/>
      <c r="D36" s="1"/>
      <c r="E36" s="1"/>
      <c r="F36" s="1"/>
      <c r="G36" s="1"/>
      <c r="H36" s="1"/>
    </row>
    <row r="37" spans="1:12" ht="15" customHeight="1" x14ac:dyDescent="0.35"/>
    <row r="38" spans="1:12" ht="15" customHeight="1" x14ac:dyDescent="0.35"/>
    <row r="39" spans="1:12" ht="15" customHeight="1" x14ac:dyDescent="0.35"/>
    <row r="40" spans="1:12" ht="15" customHeight="1" x14ac:dyDescent="0.35"/>
    <row r="41" spans="1:12" ht="15" customHeight="1" x14ac:dyDescent="0.35"/>
    <row r="42" spans="1:12" ht="15" customHeight="1" x14ac:dyDescent="0.35"/>
    <row r="43" spans="1:12" ht="15" customHeight="1" x14ac:dyDescent="0.35"/>
    <row r="44" spans="1:12" ht="15" customHeight="1" x14ac:dyDescent="0.35"/>
    <row r="45" spans="1:12" ht="15" customHeight="1" x14ac:dyDescent="0.35"/>
    <row r="46" spans="1:12" ht="15" customHeight="1" x14ac:dyDescent="0.35"/>
    <row r="47" spans="1:12" ht="15" customHeight="1" x14ac:dyDescent="0.35"/>
    <row r="48" spans="1:12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spans="10:10" ht="15" customHeight="1" x14ac:dyDescent="0.35"/>
    <row r="82" spans="10:10" ht="15" customHeight="1" x14ac:dyDescent="0.35"/>
    <row r="83" spans="10:10" ht="15" customHeight="1" x14ac:dyDescent="0.35"/>
    <row r="84" spans="10:10" ht="15" customHeight="1" x14ac:dyDescent="0.35"/>
    <row r="85" spans="10:10" ht="15" customHeight="1" x14ac:dyDescent="0.35"/>
    <row r="86" spans="10:10" ht="15" customHeight="1" x14ac:dyDescent="0.35"/>
    <row r="87" spans="10:10" ht="15" customHeight="1" x14ac:dyDescent="0.35"/>
    <row r="88" spans="10:10" ht="15" customHeight="1" x14ac:dyDescent="0.35"/>
    <row r="89" spans="10:10" ht="15" customHeight="1" x14ac:dyDescent="0.35"/>
    <row r="90" spans="10:10" ht="15" customHeight="1" x14ac:dyDescent="0.35">
      <c r="J90" s="124"/>
    </row>
    <row r="91" spans="10:10" ht="15" customHeight="1" x14ac:dyDescent="0.35"/>
    <row r="92" spans="10:10" ht="15" customHeight="1" x14ac:dyDescent="0.35"/>
    <row r="93" spans="10:10" ht="15" customHeight="1" x14ac:dyDescent="0.35"/>
    <row r="94" spans="10:10" ht="15" customHeight="1" x14ac:dyDescent="0.35"/>
    <row r="95" spans="10:10" ht="15" customHeight="1" x14ac:dyDescent="0.35"/>
    <row r="96" spans="10:10" ht="15" customHeight="1" x14ac:dyDescent="0.35"/>
    <row r="97" spans="10:10" ht="15" customHeight="1" x14ac:dyDescent="0.35"/>
    <row r="98" spans="10:10" ht="15" customHeight="1" x14ac:dyDescent="0.35"/>
    <row r="99" spans="10:10" ht="15" customHeight="1" x14ac:dyDescent="0.35"/>
    <row r="100" spans="10:10" ht="15" customHeight="1" x14ac:dyDescent="0.35"/>
    <row r="101" spans="10:10" ht="15" customHeight="1" x14ac:dyDescent="0.35"/>
    <row r="102" spans="10:10" ht="15" customHeight="1" x14ac:dyDescent="0.35">
      <c r="J102" s="1" t="s">
        <v>41</v>
      </c>
    </row>
    <row r="103" spans="10:10" ht="15" customHeight="1" x14ac:dyDescent="0.35"/>
    <row r="104" spans="10:10" ht="15" customHeight="1" x14ac:dyDescent="0.35"/>
    <row r="105" spans="10:10" ht="15" customHeight="1" x14ac:dyDescent="0.35"/>
    <row r="106" spans="10:10" ht="15" customHeight="1" x14ac:dyDescent="0.35"/>
    <row r="107" spans="10:10" ht="15" customHeight="1" x14ac:dyDescent="0.35"/>
    <row r="108" spans="10:10" ht="15" customHeight="1" x14ac:dyDescent="0.35"/>
    <row r="109" spans="10:10" ht="15" customHeight="1" x14ac:dyDescent="0.35"/>
    <row r="110" spans="10:10" ht="15" customHeight="1" x14ac:dyDescent="0.35"/>
    <row r="111" spans="10:10" ht="15" customHeight="1" x14ac:dyDescent="0.35"/>
    <row r="112" spans="10:10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5" customHeight="1" x14ac:dyDescent="0.35"/>
    <row r="234" ht="15" customHeight="1" x14ac:dyDescent="0.35"/>
    <row r="235" ht="15" customHeight="1" x14ac:dyDescent="0.35"/>
    <row r="236" ht="15" customHeight="1" x14ac:dyDescent="0.35"/>
    <row r="237" ht="15" customHeight="1" x14ac:dyDescent="0.35"/>
    <row r="238" ht="15" customHeight="1" x14ac:dyDescent="0.35"/>
    <row r="239" ht="15" customHeight="1" x14ac:dyDescent="0.35"/>
    <row r="240" ht="15" customHeight="1" x14ac:dyDescent="0.35"/>
    <row r="241" ht="15" customHeight="1" x14ac:dyDescent="0.35"/>
    <row r="242" ht="15" customHeight="1" x14ac:dyDescent="0.35"/>
    <row r="243" ht="15" customHeight="1" x14ac:dyDescent="0.35"/>
    <row r="244" ht="15" customHeight="1" x14ac:dyDescent="0.35"/>
    <row r="245" ht="15" customHeight="1" x14ac:dyDescent="0.35"/>
    <row r="246" ht="15" customHeight="1" x14ac:dyDescent="0.35"/>
    <row r="247" ht="15" customHeight="1" x14ac:dyDescent="0.35"/>
    <row r="248" ht="15" customHeight="1" x14ac:dyDescent="0.35"/>
    <row r="249" ht="15" customHeight="1" x14ac:dyDescent="0.35"/>
    <row r="250" ht="15" customHeight="1" x14ac:dyDescent="0.35"/>
    <row r="251" ht="15" customHeight="1" x14ac:dyDescent="0.35"/>
    <row r="252" ht="15" customHeight="1" x14ac:dyDescent="0.35"/>
    <row r="253" ht="15" customHeight="1" x14ac:dyDescent="0.35"/>
    <row r="254" ht="15" customHeight="1" x14ac:dyDescent="0.35"/>
    <row r="255" ht="15" customHeight="1" x14ac:dyDescent="0.35"/>
    <row r="256" ht="15" customHeight="1" x14ac:dyDescent="0.35"/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  <row r="288" ht="15" customHeight="1" x14ac:dyDescent="0.35"/>
    <row r="289" ht="15" customHeight="1" x14ac:dyDescent="0.35"/>
    <row r="290" ht="15" customHeight="1" x14ac:dyDescent="0.35"/>
    <row r="291" ht="15" customHeight="1" x14ac:dyDescent="0.35"/>
    <row r="292" ht="15" customHeight="1" x14ac:dyDescent="0.35"/>
    <row r="293" ht="15" customHeight="1" x14ac:dyDescent="0.35"/>
    <row r="294" ht="15" customHeight="1" x14ac:dyDescent="0.35"/>
    <row r="295" ht="15" customHeight="1" x14ac:dyDescent="0.35"/>
    <row r="296" ht="15" customHeight="1" x14ac:dyDescent="0.35"/>
    <row r="297" ht="15" customHeight="1" x14ac:dyDescent="0.35"/>
    <row r="298" ht="15" customHeight="1" x14ac:dyDescent="0.35"/>
    <row r="299" ht="15" customHeight="1" x14ac:dyDescent="0.35"/>
    <row r="300" ht="15" customHeight="1" x14ac:dyDescent="0.35"/>
    <row r="301" ht="15" customHeight="1" x14ac:dyDescent="0.35"/>
    <row r="302" ht="15" customHeight="1" x14ac:dyDescent="0.35"/>
    <row r="303" ht="15" customHeight="1" x14ac:dyDescent="0.35"/>
    <row r="304" ht="15" customHeight="1" x14ac:dyDescent="0.35"/>
    <row r="305" ht="15" customHeight="1" x14ac:dyDescent="0.35"/>
    <row r="306" ht="15" customHeight="1" x14ac:dyDescent="0.35"/>
    <row r="307" ht="15" customHeight="1" x14ac:dyDescent="0.35"/>
    <row r="308" ht="15" customHeight="1" x14ac:dyDescent="0.35"/>
    <row r="309" ht="15" customHeight="1" x14ac:dyDescent="0.35"/>
    <row r="310" ht="15" customHeight="1" x14ac:dyDescent="0.35"/>
    <row r="311" ht="15" customHeight="1" x14ac:dyDescent="0.35"/>
    <row r="312" ht="15" customHeight="1" x14ac:dyDescent="0.35"/>
    <row r="313" ht="15" customHeight="1" x14ac:dyDescent="0.35"/>
    <row r="314" ht="15" customHeight="1" x14ac:dyDescent="0.35"/>
    <row r="315" ht="15" customHeight="1" x14ac:dyDescent="0.35"/>
    <row r="316" ht="15" customHeight="1" x14ac:dyDescent="0.35"/>
    <row r="317" ht="1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2" ht="15" customHeight="1" x14ac:dyDescent="0.35"/>
    <row r="323" ht="1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8" ht="15" customHeight="1" x14ac:dyDescent="0.35"/>
    <row r="329" ht="1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4" ht="15" customHeight="1" x14ac:dyDescent="0.35"/>
    <row r="335" ht="15" customHeight="1" x14ac:dyDescent="0.35"/>
    <row r="336" ht="15" customHeight="1" x14ac:dyDescent="0.35"/>
    <row r="337" ht="15" customHeight="1" x14ac:dyDescent="0.35"/>
    <row r="338" ht="15" customHeight="1" x14ac:dyDescent="0.35"/>
    <row r="339" ht="15" customHeight="1" x14ac:dyDescent="0.35"/>
    <row r="340" ht="15" customHeight="1" x14ac:dyDescent="0.35"/>
    <row r="341" ht="15" customHeight="1" x14ac:dyDescent="0.35"/>
    <row r="342" ht="21" customHeight="1" x14ac:dyDescent="0.35"/>
    <row r="343" ht="15" customHeight="1" x14ac:dyDescent="0.35"/>
    <row r="344" ht="15" customHeight="1" x14ac:dyDescent="0.35"/>
    <row r="345" ht="15" customHeight="1" x14ac:dyDescent="0.35"/>
    <row r="346" ht="15" customHeight="1" x14ac:dyDescent="0.35"/>
    <row r="347" ht="15" customHeight="1" x14ac:dyDescent="0.35"/>
    <row r="348" ht="15" customHeight="1" x14ac:dyDescent="0.35"/>
    <row r="349" ht="15" customHeight="1" x14ac:dyDescent="0.35"/>
    <row r="350" ht="15" customHeight="1" x14ac:dyDescent="0.35"/>
    <row r="351" ht="15" customHeight="1" x14ac:dyDescent="0.35"/>
    <row r="352" ht="15" customHeight="1" x14ac:dyDescent="0.35"/>
    <row r="353" ht="15" customHeight="1" x14ac:dyDescent="0.35"/>
    <row r="354" ht="15" customHeight="1" x14ac:dyDescent="0.35"/>
    <row r="355" ht="15" customHeight="1" x14ac:dyDescent="0.35"/>
    <row r="356" ht="15" customHeight="1" x14ac:dyDescent="0.35"/>
    <row r="357" ht="15" customHeight="1" x14ac:dyDescent="0.35"/>
    <row r="358" ht="15" customHeight="1" x14ac:dyDescent="0.35"/>
    <row r="359" ht="15" customHeight="1" x14ac:dyDescent="0.35"/>
    <row r="360" ht="15" customHeight="1" x14ac:dyDescent="0.35"/>
    <row r="361" ht="15" customHeight="1" x14ac:dyDescent="0.35"/>
    <row r="362" ht="15" customHeight="1" x14ac:dyDescent="0.35"/>
    <row r="363" ht="15" customHeight="1" x14ac:dyDescent="0.35"/>
    <row r="364" ht="15" customHeight="1" x14ac:dyDescent="0.35"/>
    <row r="365" ht="15" customHeight="1" x14ac:dyDescent="0.35"/>
    <row r="366" ht="15" customHeight="1" x14ac:dyDescent="0.35"/>
    <row r="367" ht="15" customHeight="1" x14ac:dyDescent="0.35"/>
    <row r="368" ht="15" customHeight="1" x14ac:dyDescent="0.35"/>
    <row r="369" ht="15" customHeight="1" x14ac:dyDescent="0.35"/>
    <row r="370" ht="15" customHeight="1" x14ac:dyDescent="0.35"/>
    <row r="371" ht="15" customHeight="1" x14ac:dyDescent="0.35"/>
    <row r="372" ht="15" customHeight="1" x14ac:dyDescent="0.35"/>
    <row r="373" ht="15" customHeight="1" x14ac:dyDescent="0.35"/>
    <row r="374" ht="15" customHeight="1" x14ac:dyDescent="0.35"/>
    <row r="375" ht="15" customHeight="1" x14ac:dyDescent="0.35"/>
    <row r="376" ht="15" customHeight="1" x14ac:dyDescent="0.35"/>
    <row r="377" ht="15" customHeight="1" x14ac:dyDescent="0.35"/>
    <row r="378" ht="15" customHeight="1" x14ac:dyDescent="0.35"/>
    <row r="379" ht="15" customHeight="1" x14ac:dyDescent="0.35"/>
    <row r="380" ht="15" customHeight="1" x14ac:dyDescent="0.35"/>
    <row r="381" ht="15" customHeight="1" x14ac:dyDescent="0.35"/>
    <row r="382" ht="15" customHeight="1" x14ac:dyDescent="0.35"/>
    <row r="383" ht="15" customHeight="1" x14ac:dyDescent="0.35"/>
    <row r="384" ht="15" customHeight="1" x14ac:dyDescent="0.35"/>
    <row r="385" ht="15" customHeight="1" x14ac:dyDescent="0.35"/>
    <row r="386" ht="15" customHeight="1" x14ac:dyDescent="0.35"/>
    <row r="387" ht="15" customHeight="1" x14ac:dyDescent="0.35"/>
    <row r="388" ht="15" customHeight="1" x14ac:dyDescent="0.35"/>
    <row r="389" ht="15" customHeight="1" x14ac:dyDescent="0.35"/>
    <row r="390" ht="15" customHeight="1" x14ac:dyDescent="0.35"/>
    <row r="391" ht="15" customHeight="1" x14ac:dyDescent="0.35"/>
    <row r="392" ht="15" customHeight="1" x14ac:dyDescent="0.35"/>
    <row r="393" ht="15" customHeight="1" x14ac:dyDescent="0.35"/>
    <row r="394" ht="15" customHeight="1" x14ac:dyDescent="0.35"/>
    <row r="395" ht="15" customHeight="1" x14ac:dyDescent="0.35"/>
    <row r="396" ht="15" customHeight="1" x14ac:dyDescent="0.35"/>
    <row r="397" ht="15" customHeight="1" x14ac:dyDescent="0.35"/>
    <row r="398" ht="15" customHeight="1" x14ac:dyDescent="0.35"/>
    <row r="399" ht="15" customHeight="1" x14ac:dyDescent="0.35"/>
    <row r="400" ht="15" customHeight="1" x14ac:dyDescent="0.35"/>
    <row r="401" ht="15" customHeight="1" x14ac:dyDescent="0.35"/>
    <row r="402" ht="15" customHeight="1" x14ac:dyDescent="0.35"/>
    <row r="403" ht="15" customHeight="1" x14ac:dyDescent="0.35"/>
    <row r="404" ht="15" customHeight="1" x14ac:dyDescent="0.35"/>
    <row r="405" ht="15" customHeight="1" x14ac:dyDescent="0.35"/>
    <row r="406" ht="15" customHeight="1" x14ac:dyDescent="0.35"/>
    <row r="407" ht="15" customHeight="1" x14ac:dyDescent="0.35"/>
    <row r="408" ht="15" customHeight="1" x14ac:dyDescent="0.35"/>
    <row r="409" ht="15" customHeight="1" x14ac:dyDescent="0.35"/>
    <row r="410" ht="15" customHeight="1" x14ac:dyDescent="0.35"/>
    <row r="411" ht="15" customHeight="1" x14ac:dyDescent="0.35"/>
    <row r="412" ht="15" customHeight="1" x14ac:dyDescent="0.35"/>
    <row r="413" ht="15" customHeight="1" x14ac:dyDescent="0.35"/>
    <row r="414" ht="15" customHeight="1" x14ac:dyDescent="0.35"/>
    <row r="415" ht="15" customHeight="1" x14ac:dyDescent="0.35"/>
    <row r="416" ht="15" customHeight="1" x14ac:dyDescent="0.35"/>
    <row r="417" ht="15" customHeight="1" x14ac:dyDescent="0.35"/>
    <row r="418" ht="15" customHeight="1" x14ac:dyDescent="0.35"/>
    <row r="419" ht="15" customHeight="1" x14ac:dyDescent="0.35"/>
    <row r="420" ht="15" customHeight="1" x14ac:dyDescent="0.35"/>
    <row r="421" ht="15" customHeight="1" x14ac:dyDescent="0.35"/>
    <row r="422" ht="15" customHeight="1" x14ac:dyDescent="0.35"/>
    <row r="423" ht="15" customHeight="1" x14ac:dyDescent="0.35"/>
    <row r="424" ht="15" customHeight="1" x14ac:dyDescent="0.35"/>
    <row r="425" ht="15" customHeight="1" x14ac:dyDescent="0.35"/>
    <row r="426" ht="15" customHeight="1" x14ac:dyDescent="0.35"/>
    <row r="427" ht="15" customHeight="1" x14ac:dyDescent="0.35"/>
    <row r="428" ht="15" customHeight="1" x14ac:dyDescent="0.35"/>
    <row r="429" ht="15" customHeight="1" x14ac:dyDescent="0.35"/>
    <row r="430" ht="15" customHeight="1" x14ac:dyDescent="0.35"/>
    <row r="431" ht="15" customHeight="1" x14ac:dyDescent="0.35"/>
    <row r="432" ht="15" customHeight="1" x14ac:dyDescent="0.35"/>
    <row r="433" ht="15" customHeight="1" x14ac:dyDescent="0.35"/>
    <row r="434" ht="15" customHeight="1" x14ac:dyDescent="0.35"/>
    <row r="435" ht="15" customHeight="1" x14ac:dyDescent="0.35"/>
    <row r="436" ht="15" customHeight="1" x14ac:dyDescent="0.35"/>
    <row r="437" ht="15" customHeight="1" x14ac:dyDescent="0.35"/>
    <row r="438" ht="15" customHeight="1" x14ac:dyDescent="0.35"/>
    <row r="439" ht="15" customHeight="1" x14ac:dyDescent="0.35"/>
    <row r="440" ht="15" customHeight="1" x14ac:dyDescent="0.35"/>
    <row r="441" ht="15" customHeight="1" x14ac:dyDescent="0.35"/>
    <row r="442" ht="15" customHeight="1" x14ac:dyDescent="0.35"/>
    <row r="443" ht="15" customHeight="1" x14ac:dyDescent="0.35"/>
    <row r="444" ht="15" customHeight="1" x14ac:dyDescent="0.35"/>
    <row r="445" ht="15" customHeight="1" x14ac:dyDescent="0.35"/>
    <row r="446" ht="15" customHeight="1" x14ac:dyDescent="0.35"/>
    <row r="447" ht="15" customHeight="1" x14ac:dyDescent="0.35"/>
    <row r="448" ht="15" customHeight="1" x14ac:dyDescent="0.35"/>
    <row r="449" ht="15" customHeight="1" x14ac:dyDescent="0.35"/>
    <row r="450" ht="15" customHeight="1" x14ac:dyDescent="0.35"/>
    <row r="451" ht="15" customHeight="1" x14ac:dyDescent="0.35"/>
    <row r="452" ht="15" customHeight="1" x14ac:dyDescent="0.35"/>
    <row r="453" ht="15" customHeight="1" x14ac:dyDescent="0.35"/>
    <row r="454" ht="15" customHeight="1" x14ac:dyDescent="0.35"/>
    <row r="455" ht="15" customHeight="1" x14ac:dyDescent="0.35"/>
    <row r="456" ht="15" customHeight="1" x14ac:dyDescent="0.35"/>
    <row r="457" ht="15" customHeight="1" x14ac:dyDescent="0.35"/>
    <row r="458" ht="15" customHeight="1" x14ac:dyDescent="0.35"/>
    <row r="459" ht="15" customHeight="1" x14ac:dyDescent="0.35"/>
    <row r="460" ht="15" customHeight="1" x14ac:dyDescent="0.35"/>
    <row r="461" ht="15" customHeight="1" x14ac:dyDescent="0.35"/>
    <row r="462" ht="15" customHeight="1" x14ac:dyDescent="0.35"/>
    <row r="463" ht="15" customHeight="1" x14ac:dyDescent="0.35"/>
    <row r="464" ht="15" customHeight="1" x14ac:dyDescent="0.35"/>
    <row r="465" ht="15" customHeight="1" x14ac:dyDescent="0.35"/>
    <row r="466" ht="15" customHeight="1" x14ac:dyDescent="0.35"/>
    <row r="467" ht="15" customHeight="1" x14ac:dyDescent="0.35"/>
    <row r="468" ht="15" customHeight="1" x14ac:dyDescent="0.35"/>
    <row r="469" ht="15" customHeight="1" x14ac:dyDescent="0.35"/>
    <row r="470" ht="15" customHeight="1" x14ac:dyDescent="0.35"/>
    <row r="471" ht="15" customHeight="1" x14ac:dyDescent="0.35"/>
    <row r="472" ht="15" customHeight="1" x14ac:dyDescent="0.35"/>
    <row r="473" ht="15" customHeight="1" x14ac:dyDescent="0.35"/>
    <row r="474" ht="15" customHeight="1" x14ac:dyDescent="0.35"/>
    <row r="475" ht="15" customHeight="1" x14ac:dyDescent="0.35"/>
    <row r="476" ht="15" customHeight="1" x14ac:dyDescent="0.35"/>
    <row r="477" ht="15" customHeight="1" x14ac:dyDescent="0.35"/>
    <row r="478" ht="15" customHeight="1" x14ac:dyDescent="0.35"/>
    <row r="479" ht="15" customHeight="1" x14ac:dyDescent="0.35"/>
    <row r="480" ht="15" customHeight="1" x14ac:dyDescent="0.35"/>
    <row r="481" ht="15" customHeight="1" x14ac:dyDescent="0.35"/>
    <row r="482" ht="15" customHeight="1" x14ac:dyDescent="0.35"/>
    <row r="483" ht="15" customHeight="1" x14ac:dyDescent="0.35"/>
    <row r="484" ht="15" customHeight="1" x14ac:dyDescent="0.35"/>
    <row r="485" ht="15" customHeight="1" x14ac:dyDescent="0.35"/>
    <row r="486" ht="15" customHeight="1" x14ac:dyDescent="0.35"/>
    <row r="487" ht="15" customHeight="1" x14ac:dyDescent="0.35"/>
    <row r="488" ht="15" customHeight="1" x14ac:dyDescent="0.35"/>
    <row r="489" ht="15" customHeight="1" x14ac:dyDescent="0.35"/>
    <row r="490" ht="15" customHeight="1" x14ac:dyDescent="0.35"/>
    <row r="491" ht="15" customHeight="1" x14ac:dyDescent="0.35"/>
    <row r="492" ht="15" customHeight="1" x14ac:dyDescent="0.35"/>
    <row r="493" ht="15" customHeight="1" x14ac:dyDescent="0.35"/>
    <row r="494" ht="15" customHeight="1" x14ac:dyDescent="0.35"/>
    <row r="495" ht="15" customHeight="1" x14ac:dyDescent="0.35"/>
    <row r="496" ht="15" customHeight="1" x14ac:dyDescent="0.35"/>
    <row r="497" ht="15" customHeight="1" x14ac:dyDescent="0.35"/>
    <row r="498" ht="15" customHeight="1" x14ac:dyDescent="0.35"/>
    <row r="499" ht="15" customHeight="1" x14ac:dyDescent="0.35"/>
    <row r="500" ht="15" customHeight="1" x14ac:dyDescent="0.35"/>
    <row r="501" ht="15" customHeight="1" x14ac:dyDescent="0.35"/>
    <row r="502" ht="15" customHeight="1" x14ac:dyDescent="0.35"/>
    <row r="503" ht="15" customHeight="1" x14ac:dyDescent="0.35"/>
    <row r="504" ht="15" customHeight="1" x14ac:dyDescent="0.35"/>
    <row r="505" ht="15" customHeight="1" x14ac:dyDescent="0.35"/>
    <row r="506" ht="15" customHeight="1" x14ac:dyDescent="0.35"/>
    <row r="507" ht="15" customHeight="1" x14ac:dyDescent="0.35"/>
    <row r="508" ht="15" customHeight="1" x14ac:dyDescent="0.35"/>
    <row r="509" ht="15" customHeight="1" x14ac:dyDescent="0.35"/>
    <row r="510" ht="15" customHeight="1" x14ac:dyDescent="0.35"/>
    <row r="511" ht="15" customHeight="1" x14ac:dyDescent="0.35"/>
    <row r="512" ht="15" customHeight="1" x14ac:dyDescent="0.35"/>
    <row r="513" ht="15" customHeight="1" x14ac:dyDescent="0.35"/>
    <row r="514" ht="15" customHeight="1" x14ac:dyDescent="0.35"/>
    <row r="515" ht="15" customHeight="1" x14ac:dyDescent="0.35"/>
    <row r="516" ht="15" customHeight="1" x14ac:dyDescent="0.35"/>
    <row r="517" ht="15" customHeight="1" x14ac:dyDescent="0.35"/>
    <row r="518" ht="15" customHeight="1" x14ac:dyDescent="0.35"/>
    <row r="519" ht="15" customHeight="1" x14ac:dyDescent="0.35"/>
    <row r="520" ht="15" customHeight="1" x14ac:dyDescent="0.35"/>
    <row r="521" ht="15" customHeight="1" x14ac:dyDescent="0.35"/>
    <row r="522" ht="15" customHeight="1" x14ac:dyDescent="0.35"/>
    <row r="523" ht="15" customHeight="1" x14ac:dyDescent="0.35"/>
    <row r="524" ht="15" customHeight="1" x14ac:dyDescent="0.35"/>
    <row r="525" ht="15" customHeight="1" x14ac:dyDescent="0.35"/>
    <row r="526" ht="15" customHeight="1" x14ac:dyDescent="0.35"/>
    <row r="527" ht="15" customHeight="1" x14ac:dyDescent="0.35"/>
    <row r="528" ht="15" customHeight="1" x14ac:dyDescent="0.35"/>
    <row r="529" ht="15" customHeight="1" x14ac:dyDescent="0.35"/>
    <row r="530" ht="15" customHeight="1" x14ac:dyDescent="0.35"/>
    <row r="531" ht="15" customHeight="1" x14ac:dyDescent="0.35"/>
    <row r="532" ht="15" customHeight="1" x14ac:dyDescent="0.35"/>
    <row r="533" ht="15" customHeight="1" x14ac:dyDescent="0.35"/>
    <row r="534" ht="15" customHeight="1" x14ac:dyDescent="0.35"/>
    <row r="535" ht="15" customHeight="1" x14ac:dyDescent="0.35"/>
    <row r="536" ht="15" customHeight="1" x14ac:dyDescent="0.35"/>
    <row r="537" ht="15" customHeight="1" x14ac:dyDescent="0.35"/>
    <row r="538" ht="15" customHeight="1" x14ac:dyDescent="0.35"/>
    <row r="539" ht="15" customHeight="1" x14ac:dyDescent="0.35"/>
    <row r="540" ht="15" customHeight="1" x14ac:dyDescent="0.35"/>
  </sheetData>
  <sortState ref="A15:K33">
    <sortCondition ref="A15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80"/>
  <sheetViews>
    <sheetView topLeftCell="A29" workbookViewId="0">
      <pane ySplit="300" topLeftCell="A15" activePane="bottomLeft"/>
      <selection activeCell="A29" sqref="A1:XFD1048576"/>
      <selection pane="bottomLeft" activeCell="L19" sqref="L19"/>
    </sheetView>
  </sheetViews>
  <sheetFormatPr defaultRowHeight="12.75" x14ac:dyDescent="0.35"/>
  <cols>
    <col min="1" max="1" width="8.86328125" style="9" customWidth="1"/>
    <col min="2" max="2" width="10.59765625" style="12" customWidth="1"/>
    <col min="3" max="3" width="23.59765625" style="9" customWidth="1"/>
    <col min="4" max="4" width="20.59765625" style="9" customWidth="1"/>
    <col min="5" max="5" width="21.59765625" style="9" customWidth="1"/>
    <col min="6" max="6" width="4.3984375" style="13" customWidth="1"/>
    <col min="7" max="7" width="6.86328125" style="10" customWidth="1"/>
    <col min="8" max="8" width="15.86328125" style="9" customWidth="1"/>
    <col min="9" max="9" width="9.1328125" style="9"/>
  </cols>
  <sheetData>
    <row r="1" spans="1:8" ht="15.4" thickTop="1" x14ac:dyDescent="0.4">
      <c r="A1" s="139" t="s">
        <v>28</v>
      </c>
      <c r="B1" s="140"/>
      <c r="C1" s="135"/>
      <c r="D1" s="141"/>
      <c r="E1" s="142"/>
      <c r="F1" s="136"/>
      <c r="G1" s="143"/>
      <c r="H1" s="144"/>
    </row>
    <row r="2" spans="1:8" ht="15.75" customHeight="1" x14ac:dyDescent="0.4">
      <c r="A2" s="137" t="s">
        <v>0</v>
      </c>
      <c r="B2" s="65" t="s">
        <v>1</v>
      </c>
      <c r="C2" s="101" t="s">
        <v>2</v>
      </c>
      <c r="D2" s="101" t="s">
        <v>3</v>
      </c>
      <c r="E2" s="101" t="s">
        <v>8</v>
      </c>
      <c r="F2" s="92"/>
      <c r="G2" s="107"/>
      <c r="H2" s="145" t="s">
        <v>6</v>
      </c>
    </row>
    <row r="3" spans="1:8" ht="14.25" customHeight="1" x14ac:dyDescent="0.35">
      <c r="A3" s="138">
        <v>43987</v>
      </c>
      <c r="B3" s="79" t="s">
        <v>173</v>
      </c>
      <c r="C3" s="80" t="s">
        <v>174</v>
      </c>
      <c r="D3" s="80" t="s">
        <v>69</v>
      </c>
      <c r="E3" s="80" t="s">
        <v>175</v>
      </c>
      <c r="F3" s="219">
        <v>1</v>
      </c>
      <c r="G3" s="120"/>
      <c r="H3" s="220">
        <v>67450</v>
      </c>
    </row>
    <row r="4" spans="1:8" ht="14.25" customHeight="1" x14ac:dyDescent="0.35">
      <c r="A4" s="138">
        <v>43994</v>
      </c>
      <c r="B4" s="79" t="s">
        <v>254</v>
      </c>
      <c r="C4" s="80" t="s">
        <v>255</v>
      </c>
      <c r="D4" s="80"/>
      <c r="E4" s="80" t="s">
        <v>256</v>
      </c>
      <c r="F4" s="219">
        <v>1</v>
      </c>
      <c r="G4" s="120"/>
      <c r="H4" s="220">
        <v>65000</v>
      </c>
    </row>
    <row r="5" spans="1:8" ht="14.25" customHeight="1" x14ac:dyDescent="0.35">
      <c r="A5" s="138">
        <v>43998</v>
      </c>
      <c r="B5" s="79" t="s">
        <v>310</v>
      </c>
      <c r="C5" s="80" t="s">
        <v>311</v>
      </c>
      <c r="D5" s="80"/>
      <c r="E5" s="80" t="s">
        <v>312</v>
      </c>
      <c r="F5" s="219">
        <v>1</v>
      </c>
      <c r="G5" s="120"/>
      <c r="H5" s="220">
        <v>25000</v>
      </c>
    </row>
    <row r="6" spans="1:8" ht="14.25" customHeight="1" x14ac:dyDescent="0.35">
      <c r="A6" s="138">
        <v>44011</v>
      </c>
      <c r="B6" s="79" t="s">
        <v>815</v>
      </c>
      <c r="C6" s="80" t="s">
        <v>816</v>
      </c>
      <c r="D6" s="80" t="s">
        <v>100</v>
      </c>
      <c r="E6" s="80" t="s">
        <v>817</v>
      </c>
      <c r="F6" s="219">
        <v>1</v>
      </c>
      <c r="G6" s="120"/>
      <c r="H6" s="220">
        <v>38000</v>
      </c>
    </row>
    <row r="7" spans="1:8" ht="14.25" customHeight="1" x14ac:dyDescent="0.35">
      <c r="A7" s="138">
        <v>44011</v>
      </c>
      <c r="B7" s="79" t="s">
        <v>818</v>
      </c>
      <c r="C7" s="80" t="s">
        <v>819</v>
      </c>
      <c r="D7" s="80" t="s">
        <v>100</v>
      </c>
      <c r="E7" s="80" t="s">
        <v>817</v>
      </c>
      <c r="F7" s="219">
        <v>1</v>
      </c>
      <c r="G7" s="120"/>
      <c r="H7" s="220">
        <v>38000</v>
      </c>
    </row>
    <row r="8" spans="1:8" ht="14.25" customHeight="1" x14ac:dyDescent="0.4">
      <c r="A8" s="146"/>
      <c r="B8" s="63"/>
      <c r="C8" s="64"/>
      <c r="D8" s="64"/>
      <c r="E8" s="23" t="s">
        <v>13</v>
      </c>
      <c r="F8" s="94">
        <f>SUM(F3:F7)</f>
        <v>5</v>
      </c>
      <c r="G8" s="83"/>
      <c r="H8" s="147">
        <f>SUM(H3:H7)</f>
        <v>233450</v>
      </c>
    </row>
    <row r="9" spans="1:8" ht="14.25" customHeight="1" x14ac:dyDescent="0.4">
      <c r="A9" s="327" t="s">
        <v>26</v>
      </c>
      <c r="B9" s="323"/>
      <c r="C9" s="39"/>
      <c r="D9" s="39"/>
      <c r="E9" s="39"/>
      <c r="F9" s="93"/>
      <c r="G9" s="95"/>
      <c r="H9" s="148"/>
    </row>
    <row r="10" spans="1:8" ht="15.75" customHeight="1" x14ac:dyDescent="0.4">
      <c r="A10" s="137" t="s">
        <v>0</v>
      </c>
      <c r="B10" s="65" t="s">
        <v>1</v>
      </c>
      <c r="C10" s="101" t="s">
        <v>2</v>
      </c>
      <c r="D10" s="101" t="s">
        <v>3</v>
      </c>
      <c r="E10" s="101" t="s">
        <v>8</v>
      </c>
      <c r="F10" s="92"/>
      <c r="G10" s="115" t="s">
        <v>12</v>
      </c>
      <c r="H10" s="149" t="s">
        <v>27</v>
      </c>
    </row>
    <row r="11" spans="1:8" ht="15.75" customHeight="1" x14ac:dyDescent="0.35">
      <c r="A11" s="221">
        <v>43984</v>
      </c>
      <c r="B11" s="76" t="s">
        <v>79</v>
      </c>
      <c r="C11" s="72" t="s">
        <v>80</v>
      </c>
      <c r="D11" s="77" t="s">
        <v>81</v>
      </c>
      <c r="E11" s="78" t="s">
        <v>82</v>
      </c>
      <c r="F11" s="123">
        <v>1</v>
      </c>
      <c r="G11" s="99">
        <v>44</v>
      </c>
      <c r="H11" s="150" t="s">
        <v>83</v>
      </c>
    </row>
    <row r="12" spans="1:8" ht="15.75" customHeight="1" x14ac:dyDescent="0.35">
      <c r="A12" s="221">
        <v>43984</v>
      </c>
      <c r="B12" s="76" t="s">
        <v>143</v>
      </c>
      <c r="C12" s="72" t="s">
        <v>144</v>
      </c>
      <c r="D12" s="77" t="s">
        <v>145</v>
      </c>
      <c r="E12" s="78" t="s">
        <v>146</v>
      </c>
      <c r="F12" s="123">
        <v>1</v>
      </c>
      <c r="G12" s="99">
        <v>30</v>
      </c>
      <c r="H12" s="150" t="s">
        <v>147</v>
      </c>
    </row>
    <row r="13" spans="1:8" ht="15.75" customHeight="1" x14ac:dyDescent="0.35">
      <c r="A13" s="221">
        <v>43986</v>
      </c>
      <c r="B13" s="76" t="s">
        <v>675</v>
      </c>
      <c r="C13" s="72" t="s">
        <v>676</v>
      </c>
      <c r="D13" s="77" t="s">
        <v>81</v>
      </c>
      <c r="E13" s="78" t="s">
        <v>666</v>
      </c>
      <c r="F13" s="123">
        <v>1</v>
      </c>
      <c r="G13" s="99">
        <v>59</v>
      </c>
      <c r="H13" s="150" t="s">
        <v>83</v>
      </c>
    </row>
    <row r="14" spans="1:8" ht="15.75" customHeight="1" x14ac:dyDescent="0.35">
      <c r="A14" s="221">
        <v>43986</v>
      </c>
      <c r="B14" s="76" t="s">
        <v>677</v>
      </c>
      <c r="C14" s="72" t="s">
        <v>678</v>
      </c>
      <c r="D14" s="77" t="s">
        <v>679</v>
      </c>
      <c r="E14" s="78" t="s">
        <v>680</v>
      </c>
      <c r="F14" s="123">
        <v>1</v>
      </c>
      <c r="G14" s="99">
        <v>0</v>
      </c>
      <c r="H14" s="150" t="s">
        <v>681</v>
      </c>
    </row>
    <row r="15" spans="1:8" ht="15.75" customHeight="1" x14ac:dyDescent="0.35">
      <c r="A15" s="221">
        <v>43986</v>
      </c>
      <c r="B15" s="76" t="s">
        <v>688</v>
      </c>
      <c r="C15" s="72" t="s">
        <v>689</v>
      </c>
      <c r="D15" s="77" t="s">
        <v>496</v>
      </c>
      <c r="E15" s="78" t="s">
        <v>690</v>
      </c>
      <c r="F15" s="123">
        <v>1</v>
      </c>
      <c r="G15" s="99">
        <v>54</v>
      </c>
      <c r="H15" s="150" t="s">
        <v>147</v>
      </c>
    </row>
    <row r="16" spans="1:8" ht="15.75" customHeight="1" x14ac:dyDescent="0.35">
      <c r="A16" s="221">
        <v>43990</v>
      </c>
      <c r="B16" s="76" t="s">
        <v>685</v>
      </c>
      <c r="C16" s="72" t="s">
        <v>686</v>
      </c>
      <c r="D16" s="77" t="s">
        <v>575</v>
      </c>
      <c r="E16" s="78" t="s">
        <v>687</v>
      </c>
      <c r="F16" s="123">
        <v>1</v>
      </c>
      <c r="G16" s="99">
        <v>20</v>
      </c>
      <c r="H16" s="150" t="s">
        <v>147</v>
      </c>
    </row>
    <row r="17" spans="1:8" ht="15.75" customHeight="1" x14ac:dyDescent="0.35">
      <c r="A17" s="221">
        <v>43993</v>
      </c>
      <c r="B17" s="76" t="s">
        <v>682</v>
      </c>
      <c r="C17" s="72" t="s">
        <v>683</v>
      </c>
      <c r="D17" s="77"/>
      <c r="E17" s="78" t="s">
        <v>666</v>
      </c>
      <c r="F17" s="123">
        <v>1</v>
      </c>
      <c r="G17" s="99">
        <v>25</v>
      </c>
      <c r="H17" s="150" t="s">
        <v>83</v>
      </c>
    </row>
    <row r="18" spans="1:8" ht="15.75" customHeight="1" x14ac:dyDescent="0.35">
      <c r="A18" s="221">
        <v>43993</v>
      </c>
      <c r="B18" s="76" t="s">
        <v>684</v>
      </c>
      <c r="C18" s="72" t="s">
        <v>683</v>
      </c>
      <c r="D18" s="77"/>
      <c r="E18" s="78" t="s">
        <v>666</v>
      </c>
      <c r="F18" s="123">
        <v>1</v>
      </c>
      <c r="G18" s="99">
        <v>25</v>
      </c>
      <c r="H18" s="150" t="s">
        <v>83</v>
      </c>
    </row>
    <row r="19" spans="1:8" ht="15.75" customHeight="1" x14ac:dyDescent="0.35">
      <c r="A19" s="221">
        <v>43998</v>
      </c>
      <c r="B19" s="76" t="s">
        <v>668</v>
      </c>
      <c r="C19" s="72" t="s">
        <v>669</v>
      </c>
      <c r="D19" s="77" t="s">
        <v>496</v>
      </c>
      <c r="E19" s="78" t="s">
        <v>670</v>
      </c>
      <c r="F19" s="123">
        <v>1</v>
      </c>
      <c r="G19" s="99">
        <v>37</v>
      </c>
      <c r="H19" s="150" t="s">
        <v>671</v>
      </c>
    </row>
    <row r="20" spans="1:8" ht="15.75" customHeight="1" x14ac:dyDescent="0.35">
      <c r="A20" s="221">
        <v>44000</v>
      </c>
      <c r="B20" s="76" t="s">
        <v>672</v>
      </c>
      <c r="C20" s="72" t="s">
        <v>673</v>
      </c>
      <c r="D20" s="77"/>
      <c r="E20" s="78" t="s">
        <v>674</v>
      </c>
      <c r="F20" s="123">
        <v>1</v>
      </c>
      <c r="G20" s="99">
        <v>100</v>
      </c>
      <c r="H20" s="150" t="s">
        <v>147</v>
      </c>
    </row>
    <row r="21" spans="1:8" ht="15.75" customHeight="1" x14ac:dyDescent="0.35">
      <c r="A21" s="221">
        <v>44001</v>
      </c>
      <c r="B21" s="76" t="s">
        <v>663</v>
      </c>
      <c r="C21" s="72" t="s">
        <v>664</v>
      </c>
      <c r="D21" s="77" t="s">
        <v>665</v>
      </c>
      <c r="E21" s="78" t="s">
        <v>666</v>
      </c>
      <c r="F21" s="123">
        <v>1</v>
      </c>
      <c r="G21" s="99">
        <v>72</v>
      </c>
      <c r="H21" s="150" t="s">
        <v>667</v>
      </c>
    </row>
    <row r="22" spans="1:8" ht="15.75" customHeight="1" x14ac:dyDescent="0.4">
      <c r="A22" s="151"/>
      <c r="B22" s="57"/>
      <c r="C22" s="58"/>
      <c r="D22" s="45"/>
      <c r="E22" s="20" t="s">
        <v>13</v>
      </c>
      <c r="F22" s="94">
        <f>SUM(F11:F21)</f>
        <v>11</v>
      </c>
      <c r="G22" s="122"/>
      <c r="H22" s="152"/>
    </row>
    <row r="23" spans="1:8" ht="15.75" customHeight="1" x14ac:dyDescent="0.4">
      <c r="A23" s="328" t="s">
        <v>10</v>
      </c>
      <c r="B23" s="329"/>
      <c r="C23" s="39"/>
      <c r="D23" s="55"/>
      <c r="E23" s="56"/>
      <c r="F23" s="114"/>
      <c r="G23" s="89"/>
      <c r="H23" s="153"/>
    </row>
    <row r="24" spans="1:8" ht="15.75" customHeight="1" x14ac:dyDescent="0.4">
      <c r="A24" s="154" t="s">
        <v>0</v>
      </c>
      <c r="B24" s="65" t="s">
        <v>1</v>
      </c>
      <c r="C24" s="101" t="s">
        <v>2</v>
      </c>
      <c r="D24" s="101" t="s">
        <v>3</v>
      </c>
      <c r="E24" s="101" t="s">
        <v>8</v>
      </c>
      <c r="F24" s="115"/>
      <c r="G24" s="116"/>
      <c r="H24" s="155"/>
    </row>
    <row r="25" spans="1:8" ht="15.75" customHeight="1" x14ac:dyDescent="0.35">
      <c r="A25" s="221">
        <v>43983</v>
      </c>
      <c r="B25" s="217" t="s">
        <v>120</v>
      </c>
      <c r="C25" s="218" t="s">
        <v>121</v>
      </c>
      <c r="D25" s="218"/>
      <c r="E25" s="222" t="s">
        <v>122</v>
      </c>
      <c r="F25" s="214">
        <v>1</v>
      </c>
      <c r="G25" s="205"/>
      <c r="H25" s="206"/>
    </row>
    <row r="26" spans="1:8" ht="15.75" customHeight="1" x14ac:dyDescent="0.35">
      <c r="A26" s="221">
        <v>43999</v>
      </c>
      <c r="B26" s="217" t="s">
        <v>656</v>
      </c>
      <c r="C26" s="218" t="s">
        <v>657</v>
      </c>
      <c r="D26" s="218"/>
      <c r="E26" s="222" t="s">
        <v>658</v>
      </c>
      <c r="F26" s="214">
        <v>1</v>
      </c>
      <c r="G26" s="261"/>
      <c r="H26" s="206"/>
    </row>
    <row r="27" spans="1:8" ht="15.75" customHeight="1" x14ac:dyDescent="0.35">
      <c r="A27" s="221">
        <v>44000</v>
      </c>
      <c r="B27" s="217" t="s">
        <v>653</v>
      </c>
      <c r="C27" s="218" t="s">
        <v>654</v>
      </c>
      <c r="D27" s="218" t="s">
        <v>400</v>
      </c>
      <c r="E27" s="222" t="s">
        <v>655</v>
      </c>
      <c r="F27" s="214">
        <v>1</v>
      </c>
      <c r="G27" s="261"/>
      <c r="H27" s="206"/>
    </row>
    <row r="28" spans="1:8" ht="15.75" customHeight="1" x14ac:dyDescent="0.35">
      <c r="A28" s="221">
        <v>44000</v>
      </c>
      <c r="B28" s="217" t="s">
        <v>659</v>
      </c>
      <c r="C28" s="218" t="s">
        <v>660</v>
      </c>
      <c r="D28" s="218"/>
      <c r="E28" s="222" t="s">
        <v>658</v>
      </c>
      <c r="F28" s="214">
        <v>1</v>
      </c>
      <c r="G28" s="261"/>
      <c r="H28" s="206"/>
    </row>
    <row r="29" spans="1:8" ht="15.75" customHeight="1" x14ac:dyDescent="0.35">
      <c r="A29" s="221">
        <v>44000</v>
      </c>
      <c r="B29" s="217" t="s">
        <v>661</v>
      </c>
      <c r="C29" s="218" t="s">
        <v>662</v>
      </c>
      <c r="D29" s="218" t="s">
        <v>145</v>
      </c>
      <c r="E29" s="222" t="s">
        <v>658</v>
      </c>
      <c r="F29" s="214">
        <v>1</v>
      </c>
      <c r="G29" s="261"/>
      <c r="H29" s="206"/>
    </row>
    <row r="30" spans="1:8" ht="15.75" customHeight="1" x14ac:dyDescent="0.4">
      <c r="A30" s="156"/>
      <c r="B30" s="60"/>
      <c r="C30" s="61"/>
      <c r="D30" s="49"/>
      <c r="E30" s="59" t="s">
        <v>25</v>
      </c>
      <c r="F30" s="117">
        <f>SUM(F25:F29)</f>
        <v>5</v>
      </c>
      <c r="G30" s="119"/>
      <c r="H30" s="157"/>
    </row>
    <row r="31" spans="1:8" ht="15.75" customHeight="1" x14ac:dyDescent="0.4">
      <c r="A31" s="158" t="s">
        <v>24</v>
      </c>
      <c r="B31" s="62"/>
      <c r="C31" s="35"/>
      <c r="D31" s="36"/>
      <c r="E31" s="37"/>
      <c r="F31" s="118"/>
      <c r="G31" s="261"/>
      <c r="H31" s="206"/>
    </row>
    <row r="32" spans="1:8" ht="15.75" customHeight="1" x14ac:dyDescent="0.4">
      <c r="A32" s="233" t="s">
        <v>0</v>
      </c>
      <c r="B32" s="234" t="s">
        <v>1</v>
      </c>
      <c r="C32" s="201" t="s">
        <v>2</v>
      </c>
      <c r="D32" s="201" t="s">
        <v>3</v>
      </c>
      <c r="E32" s="259" t="s">
        <v>8</v>
      </c>
      <c r="F32" s="260"/>
      <c r="G32" s="116"/>
      <c r="H32" s="155"/>
    </row>
    <row r="33" spans="1:8" ht="15.75" customHeight="1" x14ac:dyDescent="0.35">
      <c r="A33" s="138">
        <v>43983</v>
      </c>
      <c r="B33" s="79" t="s">
        <v>113</v>
      </c>
      <c r="C33" s="73" t="s">
        <v>114</v>
      </c>
      <c r="D33" s="80"/>
      <c r="E33" s="73" t="s">
        <v>115</v>
      </c>
      <c r="F33" s="74">
        <v>1</v>
      </c>
      <c r="G33" s="262"/>
      <c r="H33" s="263"/>
    </row>
    <row r="34" spans="1:8" ht="15.75" customHeight="1" x14ac:dyDescent="0.35">
      <c r="A34" s="138">
        <v>43984</v>
      </c>
      <c r="B34" s="79" t="s">
        <v>84</v>
      </c>
      <c r="C34" s="73" t="s">
        <v>85</v>
      </c>
      <c r="D34" s="80" t="s">
        <v>86</v>
      </c>
      <c r="E34" s="73" t="s">
        <v>87</v>
      </c>
      <c r="F34" s="74">
        <v>1</v>
      </c>
      <c r="G34" s="205"/>
      <c r="H34" s="206"/>
    </row>
    <row r="35" spans="1:8" ht="15.75" customHeight="1" x14ac:dyDescent="0.35">
      <c r="A35" s="159">
        <v>43985</v>
      </c>
      <c r="B35" s="79" t="s">
        <v>104</v>
      </c>
      <c r="C35" s="73" t="s">
        <v>105</v>
      </c>
      <c r="D35" s="80" t="s">
        <v>106</v>
      </c>
      <c r="E35" s="73" t="s">
        <v>107</v>
      </c>
      <c r="F35" s="74">
        <v>1</v>
      </c>
      <c r="G35" s="205"/>
      <c r="H35" s="206"/>
    </row>
    <row r="36" spans="1:8" ht="15.75" customHeight="1" x14ac:dyDescent="0.35">
      <c r="A36" s="159">
        <v>43986</v>
      </c>
      <c r="B36" s="79" t="s">
        <v>741</v>
      </c>
      <c r="C36" s="73" t="s">
        <v>742</v>
      </c>
      <c r="D36" s="80"/>
      <c r="E36" s="73" t="s">
        <v>740</v>
      </c>
      <c r="F36" s="74">
        <v>1</v>
      </c>
      <c r="G36" s="205"/>
      <c r="H36" s="206"/>
    </row>
    <row r="37" spans="1:8" ht="15.75" customHeight="1" x14ac:dyDescent="0.35">
      <c r="A37" s="138">
        <v>43986</v>
      </c>
      <c r="B37" s="79" t="s">
        <v>743</v>
      </c>
      <c r="C37" s="73" t="s">
        <v>744</v>
      </c>
      <c r="D37" s="80"/>
      <c r="E37" s="73" t="s">
        <v>740</v>
      </c>
      <c r="F37" s="74">
        <v>1</v>
      </c>
      <c r="G37" s="205"/>
      <c r="H37" s="206"/>
    </row>
    <row r="38" spans="1:8" ht="15.75" customHeight="1" x14ac:dyDescent="0.35">
      <c r="A38" s="138">
        <v>43990</v>
      </c>
      <c r="B38" s="79" t="s">
        <v>217</v>
      </c>
      <c r="C38" s="73" t="s">
        <v>218</v>
      </c>
      <c r="D38" s="80"/>
      <c r="E38" s="73" t="s">
        <v>107</v>
      </c>
      <c r="F38" s="74">
        <v>1</v>
      </c>
      <c r="G38" s="205"/>
      <c r="H38" s="206"/>
    </row>
    <row r="39" spans="1:8" ht="15.75" customHeight="1" x14ac:dyDescent="0.35">
      <c r="A39" s="138">
        <v>43990</v>
      </c>
      <c r="B39" s="79" t="s">
        <v>219</v>
      </c>
      <c r="C39" s="73" t="s">
        <v>220</v>
      </c>
      <c r="D39" s="80"/>
      <c r="E39" s="73" t="s">
        <v>107</v>
      </c>
      <c r="F39" s="74">
        <v>1</v>
      </c>
      <c r="G39" s="205"/>
      <c r="H39" s="206"/>
    </row>
    <row r="40" spans="1:8" ht="15.75" customHeight="1" x14ac:dyDescent="0.35">
      <c r="A40" s="159">
        <v>43990</v>
      </c>
      <c r="B40" s="79" t="s">
        <v>221</v>
      </c>
      <c r="C40" s="73" t="s">
        <v>222</v>
      </c>
      <c r="D40" s="80"/>
      <c r="E40" s="73" t="s">
        <v>107</v>
      </c>
      <c r="F40" s="74">
        <v>1</v>
      </c>
      <c r="G40" s="205"/>
      <c r="H40" s="206"/>
    </row>
    <row r="41" spans="1:8" ht="15.75" customHeight="1" x14ac:dyDescent="0.35">
      <c r="A41" s="159">
        <v>43990</v>
      </c>
      <c r="B41" s="79" t="s">
        <v>223</v>
      </c>
      <c r="C41" s="73" t="s">
        <v>224</v>
      </c>
      <c r="D41" s="80"/>
      <c r="E41" s="73" t="s">
        <v>107</v>
      </c>
      <c r="F41" s="74">
        <v>1</v>
      </c>
      <c r="G41" s="205"/>
      <c r="H41" s="206"/>
    </row>
    <row r="42" spans="1:8" ht="15.75" customHeight="1" x14ac:dyDescent="0.35">
      <c r="A42" s="138">
        <v>43990</v>
      </c>
      <c r="B42" s="79" t="s">
        <v>225</v>
      </c>
      <c r="C42" s="73" t="s">
        <v>226</v>
      </c>
      <c r="D42" s="257"/>
      <c r="E42" s="73" t="s">
        <v>107</v>
      </c>
      <c r="F42" s="74">
        <v>1</v>
      </c>
      <c r="G42" s="205"/>
      <c r="H42" s="206"/>
    </row>
    <row r="43" spans="1:8" ht="15.75" customHeight="1" x14ac:dyDescent="0.35">
      <c r="A43" s="159">
        <v>43990</v>
      </c>
      <c r="B43" s="79" t="s">
        <v>227</v>
      </c>
      <c r="C43" s="73" t="s">
        <v>228</v>
      </c>
      <c r="D43" s="80"/>
      <c r="E43" s="73" t="s">
        <v>107</v>
      </c>
      <c r="F43" s="74">
        <v>1</v>
      </c>
      <c r="G43" s="205"/>
      <c r="H43" s="206"/>
    </row>
    <row r="44" spans="1:8" ht="15.75" customHeight="1" x14ac:dyDescent="0.35">
      <c r="A44" s="159">
        <v>43990</v>
      </c>
      <c r="B44" s="79" t="s">
        <v>738</v>
      </c>
      <c r="C44" s="73" t="s">
        <v>739</v>
      </c>
      <c r="D44" s="80"/>
      <c r="E44" s="73" t="s">
        <v>740</v>
      </c>
      <c r="F44" s="74">
        <v>1</v>
      </c>
      <c r="G44" s="205"/>
      <c r="H44" s="206"/>
    </row>
    <row r="45" spans="1:8" ht="15.75" customHeight="1" x14ac:dyDescent="0.35">
      <c r="A45" s="159">
        <v>43990</v>
      </c>
      <c r="B45" s="79" t="s">
        <v>745</v>
      </c>
      <c r="C45" s="73" t="s">
        <v>746</v>
      </c>
      <c r="D45" s="80"/>
      <c r="E45" s="73" t="s">
        <v>115</v>
      </c>
      <c r="F45" s="74">
        <v>1</v>
      </c>
      <c r="G45" s="205"/>
      <c r="H45" s="206"/>
    </row>
    <row r="46" spans="1:8" ht="15.75" customHeight="1" x14ac:dyDescent="0.35">
      <c r="A46" s="138">
        <v>43991</v>
      </c>
      <c r="B46" s="79" t="s">
        <v>748</v>
      </c>
      <c r="C46" s="73" t="s">
        <v>749</v>
      </c>
      <c r="D46" s="80"/>
      <c r="E46" s="73" t="s">
        <v>740</v>
      </c>
      <c r="F46" s="74">
        <v>1</v>
      </c>
      <c r="G46" s="205"/>
      <c r="H46" s="206"/>
    </row>
    <row r="47" spans="1:8" ht="15.75" customHeight="1" x14ac:dyDescent="0.35">
      <c r="A47" s="159">
        <v>43991</v>
      </c>
      <c r="B47" s="79" t="s">
        <v>750</v>
      </c>
      <c r="C47" s="73" t="s">
        <v>751</v>
      </c>
      <c r="D47" s="80"/>
      <c r="E47" s="73" t="s">
        <v>740</v>
      </c>
      <c r="F47" s="74">
        <v>1</v>
      </c>
      <c r="G47" s="205"/>
      <c r="H47" s="206"/>
    </row>
    <row r="48" spans="1:8" ht="15.75" customHeight="1" x14ac:dyDescent="0.35">
      <c r="A48" s="138">
        <v>43991</v>
      </c>
      <c r="B48" s="79" t="s">
        <v>771</v>
      </c>
      <c r="C48" s="73" t="s">
        <v>772</v>
      </c>
      <c r="D48" s="80"/>
      <c r="E48" s="73" t="s">
        <v>740</v>
      </c>
      <c r="F48" s="74">
        <v>1</v>
      </c>
      <c r="G48" s="205"/>
      <c r="H48" s="206"/>
    </row>
    <row r="49" spans="1:8" ht="15.75" customHeight="1" x14ac:dyDescent="0.35">
      <c r="A49" s="159">
        <v>43991</v>
      </c>
      <c r="B49" s="79" t="s">
        <v>773</v>
      </c>
      <c r="C49" s="73" t="s">
        <v>774</v>
      </c>
      <c r="D49" s="80"/>
      <c r="E49" s="73" t="s">
        <v>775</v>
      </c>
      <c r="F49" s="74">
        <v>1</v>
      </c>
      <c r="G49" s="205"/>
      <c r="H49" s="206"/>
    </row>
    <row r="50" spans="1:8" ht="15.75" customHeight="1" x14ac:dyDescent="0.35">
      <c r="A50" s="138">
        <v>43992</v>
      </c>
      <c r="B50" s="79" t="s">
        <v>760</v>
      </c>
      <c r="C50" s="73" t="s">
        <v>761</v>
      </c>
      <c r="D50" s="80"/>
      <c r="E50" s="73" t="s">
        <v>762</v>
      </c>
      <c r="F50" s="74">
        <v>1</v>
      </c>
      <c r="G50" s="205"/>
      <c r="H50" s="206"/>
    </row>
    <row r="51" spans="1:8" ht="15.75" customHeight="1" x14ac:dyDescent="0.35">
      <c r="A51" s="138">
        <v>43992</v>
      </c>
      <c r="B51" s="79" t="s">
        <v>763</v>
      </c>
      <c r="C51" s="73" t="s">
        <v>764</v>
      </c>
      <c r="D51" s="80"/>
      <c r="E51" s="73" t="s">
        <v>740</v>
      </c>
      <c r="F51" s="74">
        <v>1</v>
      </c>
      <c r="G51" s="205"/>
      <c r="H51" s="206"/>
    </row>
    <row r="52" spans="1:8" ht="15.75" customHeight="1" x14ac:dyDescent="0.35">
      <c r="A52" s="138">
        <v>43992</v>
      </c>
      <c r="B52" s="79" t="s">
        <v>765</v>
      </c>
      <c r="C52" s="73" t="s">
        <v>766</v>
      </c>
      <c r="D52" s="80"/>
      <c r="E52" s="73" t="s">
        <v>740</v>
      </c>
      <c r="F52" s="74">
        <v>1</v>
      </c>
      <c r="G52" s="205"/>
      <c r="H52" s="206"/>
    </row>
    <row r="53" spans="1:8" ht="15.75" customHeight="1" x14ac:dyDescent="0.35">
      <c r="A53" s="138">
        <v>43992</v>
      </c>
      <c r="B53" s="79" t="s">
        <v>767</v>
      </c>
      <c r="C53" s="73" t="s">
        <v>768</v>
      </c>
      <c r="D53" s="80"/>
      <c r="E53" s="73" t="s">
        <v>740</v>
      </c>
      <c r="F53" s="74">
        <v>1</v>
      </c>
      <c r="G53" s="205"/>
      <c r="H53" s="206"/>
    </row>
    <row r="54" spans="1:8" ht="15.75" customHeight="1" x14ac:dyDescent="0.35">
      <c r="A54" s="138">
        <v>43992</v>
      </c>
      <c r="B54" s="79" t="s">
        <v>769</v>
      </c>
      <c r="C54" s="73" t="s">
        <v>770</v>
      </c>
      <c r="D54" s="80"/>
      <c r="E54" s="73" t="s">
        <v>740</v>
      </c>
      <c r="F54" s="74">
        <v>1</v>
      </c>
      <c r="G54" s="205"/>
      <c r="H54" s="206"/>
    </row>
    <row r="55" spans="1:8" ht="15.75" customHeight="1" x14ac:dyDescent="0.35">
      <c r="A55" s="138">
        <v>43993</v>
      </c>
      <c r="B55" s="79" t="s">
        <v>756</v>
      </c>
      <c r="C55" s="73" t="s">
        <v>757</v>
      </c>
      <c r="D55" s="80"/>
      <c r="E55" s="73" t="s">
        <v>740</v>
      </c>
      <c r="F55" s="74">
        <v>1</v>
      </c>
      <c r="G55" s="205"/>
      <c r="H55" s="206"/>
    </row>
    <row r="56" spans="1:8" ht="15.75" customHeight="1" x14ac:dyDescent="0.35">
      <c r="A56" s="138">
        <v>43993</v>
      </c>
      <c r="B56" s="79" t="s">
        <v>758</v>
      </c>
      <c r="C56" s="73" t="s">
        <v>759</v>
      </c>
      <c r="D56" s="80"/>
      <c r="E56" s="73" t="s">
        <v>740</v>
      </c>
      <c r="F56" s="74">
        <v>1</v>
      </c>
      <c r="G56" s="205"/>
      <c r="H56" s="206"/>
    </row>
    <row r="57" spans="1:8" ht="15.75" customHeight="1" x14ac:dyDescent="0.35">
      <c r="A57" s="138">
        <v>43994</v>
      </c>
      <c r="B57" s="79" t="s">
        <v>752</v>
      </c>
      <c r="C57" s="254" t="s">
        <v>753</v>
      </c>
      <c r="D57" s="80"/>
      <c r="E57" s="73" t="s">
        <v>740</v>
      </c>
      <c r="F57" s="74">
        <v>1</v>
      </c>
      <c r="G57" s="205"/>
      <c r="H57" s="206"/>
    </row>
    <row r="58" spans="1:8" ht="15.75" customHeight="1" x14ac:dyDescent="0.35">
      <c r="A58" s="138">
        <v>43994</v>
      </c>
      <c r="B58" s="79" t="s">
        <v>754</v>
      </c>
      <c r="C58" s="73" t="s">
        <v>755</v>
      </c>
      <c r="D58" s="80"/>
      <c r="E58" s="73" t="s">
        <v>740</v>
      </c>
      <c r="F58" s="74">
        <v>1</v>
      </c>
      <c r="G58" s="205"/>
      <c r="H58" s="206"/>
    </row>
    <row r="59" spans="1:8" ht="15.75" customHeight="1" x14ac:dyDescent="0.35">
      <c r="A59" s="159">
        <v>44011</v>
      </c>
      <c r="B59" s="79" t="s">
        <v>820</v>
      </c>
      <c r="C59" s="73" t="s">
        <v>821</v>
      </c>
      <c r="D59" s="80"/>
      <c r="E59" s="73" t="s">
        <v>762</v>
      </c>
      <c r="F59" s="74">
        <v>1</v>
      </c>
      <c r="G59" s="205"/>
      <c r="H59" s="206"/>
    </row>
    <row r="60" spans="1:8" ht="15.75" customHeight="1" thickBot="1" x14ac:dyDescent="0.45">
      <c r="A60" s="160"/>
      <c r="B60" s="161"/>
      <c r="C60" s="162"/>
      <c r="D60" s="163"/>
      <c r="E60" s="164" t="s">
        <v>25</v>
      </c>
      <c r="F60" s="165">
        <f>SUM(F33:F59)</f>
        <v>27</v>
      </c>
      <c r="G60" s="166"/>
      <c r="H60" s="167"/>
    </row>
    <row r="61" spans="1:8" ht="15.75" customHeight="1" thickTop="1" x14ac:dyDescent="0.35">
      <c r="A61"/>
      <c r="B61"/>
      <c r="C61"/>
      <c r="D61"/>
      <c r="E61"/>
      <c r="F61"/>
      <c r="G61" s="7"/>
      <c r="H61"/>
    </row>
    <row r="62" spans="1:8" ht="15.75" customHeight="1" x14ac:dyDescent="0.35">
      <c r="A62"/>
      <c r="B62"/>
      <c r="C62"/>
      <c r="D62"/>
      <c r="E62"/>
      <c r="F62"/>
      <c r="G62" s="7"/>
      <c r="H62"/>
    </row>
    <row r="63" spans="1:8" ht="15.75" customHeight="1" x14ac:dyDescent="0.35">
      <c r="A63"/>
      <c r="B63"/>
      <c r="C63"/>
      <c r="D63"/>
      <c r="E63"/>
      <c r="F63"/>
      <c r="G63" s="7"/>
      <c r="H63"/>
    </row>
    <row r="64" spans="1:8" ht="15.75" customHeight="1" x14ac:dyDescent="0.35">
      <c r="A64"/>
      <c r="B64"/>
      <c r="C64"/>
      <c r="D64"/>
      <c r="E64"/>
      <c r="F64"/>
      <c r="G64" s="7"/>
      <c r="H64"/>
    </row>
    <row r="65" spans="2:8" ht="15.75" customHeight="1" x14ac:dyDescent="0.35">
      <c r="B65"/>
      <c r="C65"/>
      <c r="D65"/>
      <c r="E65"/>
      <c r="F65"/>
      <c r="G65" s="7"/>
      <c r="H65"/>
    </row>
    <row r="66" spans="2:8" ht="15.75" customHeight="1" x14ac:dyDescent="0.35">
      <c r="B66"/>
      <c r="C66"/>
      <c r="D66"/>
      <c r="E66"/>
      <c r="F66"/>
      <c r="G66" s="7"/>
      <c r="H66"/>
    </row>
    <row r="67" spans="2:8" ht="15.75" customHeight="1" x14ac:dyDescent="0.35">
      <c r="B67"/>
      <c r="C67"/>
      <c r="D67"/>
      <c r="E67"/>
      <c r="F67"/>
      <c r="G67" s="7"/>
      <c r="H67"/>
    </row>
    <row r="68" spans="2:8" ht="15.75" customHeight="1" x14ac:dyDescent="0.35">
      <c r="G68" s="7"/>
      <c r="H68"/>
    </row>
    <row r="69" spans="2:8" ht="15.75" customHeight="1" x14ac:dyDescent="0.35">
      <c r="G69" s="7"/>
      <c r="H69"/>
    </row>
    <row r="70" spans="2:8" ht="15.75" customHeight="1" x14ac:dyDescent="0.35">
      <c r="G70" s="7"/>
      <c r="H70"/>
    </row>
    <row r="71" spans="2:8" ht="15.75" customHeight="1" x14ac:dyDescent="0.35">
      <c r="G71" s="7"/>
      <c r="H71"/>
    </row>
    <row r="72" spans="2:8" ht="15.75" customHeight="1" x14ac:dyDescent="0.35">
      <c r="G72" s="7"/>
      <c r="H72"/>
    </row>
    <row r="73" spans="2:8" ht="15.75" customHeight="1" x14ac:dyDescent="0.35">
      <c r="G73" s="7"/>
      <c r="H73"/>
    </row>
    <row r="74" spans="2:8" ht="15.75" customHeight="1" x14ac:dyDescent="0.35">
      <c r="G74" s="7"/>
      <c r="H74"/>
    </row>
    <row r="75" spans="2:8" ht="15.75" customHeight="1" x14ac:dyDescent="0.35">
      <c r="H75"/>
    </row>
    <row r="76" spans="2:8" ht="15.75" customHeight="1" x14ac:dyDescent="0.35">
      <c r="H76"/>
    </row>
    <row r="77" spans="2:8" ht="15.75" customHeight="1" x14ac:dyDescent="0.35">
      <c r="H77"/>
    </row>
    <row r="78" spans="2:8" ht="15.75" customHeight="1" x14ac:dyDescent="0.35">
      <c r="H78"/>
    </row>
    <row r="79" spans="2:8" ht="15.75" customHeight="1" x14ac:dyDescent="0.35">
      <c r="G79" s="19"/>
      <c r="H79"/>
    </row>
    <row r="80" spans="2:8" ht="15.75" customHeight="1" x14ac:dyDescent="0.35">
      <c r="G80" s="19"/>
      <c r="H80"/>
    </row>
    <row r="81" spans="7:8" ht="15.75" customHeight="1" x14ac:dyDescent="0.35">
      <c r="G81" s="19"/>
      <c r="H81"/>
    </row>
    <row r="82" spans="7:8" ht="15.75" customHeight="1" x14ac:dyDescent="0.35">
      <c r="G82" s="19"/>
      <c r="H82"/>
    </row>
    <row r="83" spans="7:8" ht="15.75" customHeight="1" x14ac:dyDescent="0.35">
      <c r="G83" s="19"/>
      <c r="H83"/>
    </row>
    <row r="84" spans="7:8" ht="15.75" customHeight="1" x14ac:dyDescent="0.35">
      <c r="G84" s="19"/>
      <c r="H84"/>
    </row>
    <row r="85" spans="7:8" ht="15.75" customHeight="1" x14ac:dyDescent="0.35">
      <c r="G85" s="19"/>
      <c r="H85"/>
    </row>
    <row r="86" spans="7:8" ht="15.75" customHeight="1" x14ac:dyDescent="0.35">
      <c r="G86" s="19"/>
      <c r="H86"/>
    </row>
    <row r="87" spans="7:8" ht="15.75" customHeight="1" x14ac:dyDescent="0.35">
      <c r="G87" s="19"/>
      <c r="H87"/>
    </row>
    <row r="88" spans="7:8" ht="15.75" customHeight="1" x14ac:dyDescent="0.35">
      <c r="G88" s="19"/>
      <c r="H88"/>
    </row>
    <row r="89" spans="7:8" ht="15.75" customHeight="1" x14ac:dyDescent="0.35">
      <c r="G89" s="19"/>
      <c r="H89"/>
    </row>
    <row r="90" spans="7:8" ht="15.75" customHeight="1" x14ac:dyDescent="0.35">
      <c r="G90" s="19"/>
      <c r="H90"/>
    </row>
    <row r="91" spans="7:8" ht="15.75" customHeight="1" x14ac:dyDescent="0.35">
      <c r="H91"/>
    </row>
    <row r="92" spans="7:8" ht="15.75" customHeight="1" x14ac:dyDescent="0.35">
      <c r="H92"/>
    </row>
    <row r="93" spans="7:8" ht="15.75" customHeight="1" x14ac:dyDescent="0.35">
      <c r="H93"/>
    </row>
    <row r="94" spans="7:8" ht="15.75" customHeight="1" x14ac:dyDescent="0.35">
      <c r="H94"/>
    </row>
    <row r="95" spans="7:8" ht="15.75" customHeight="1" x14ac:dyDescent="0.35">
      <c r="H95"/>
    </row>
    <row r="96" spans="7:8" ht="15.75" customHeight="1" x14ac:dyDescent="0.35"/>
    <row r="97" spans="7:8" ht="15.75" customHeight="1" x14ac:dyDescent="0.35"/>
    <row r="98" spans="7:8" ht="15.75" customHeight="1" x14ac:dyDescent="0.35"/>
    <row r="99" spans="7:8" ht="15.75" customHeight="1" x14ac:dyDescent="0.35"/>
    <row r="100" spans="7:8" ht="15.75" customHeight="1" x14ac:dyDescent="0.35">
      <c r="G100" s="19"/>
    </row>
    <row r="101" spans="7:8" ht="15.75" customHeight="1" x14ac:dyDescent="0.35">
      <c r="G101" s="19"/>
    </row>
    <row r="102" spans="7:8" ht="15.75" customHeight="1" x14ac:dyDescent="0.35">
      <c r="G102" s="19"/>
    </row>
    <row r="103" spans="7:8" ht="15.75" customHeight="1" x14ac:dyDescent="0.35">
      <c r="G103" s="19"/>
    </row>
    <row r="104" spans="7:8" ht="15.75" customHeight="1" x14ac:dyDescent="0.35">
      <c r="G104" s="19"/>
    </row>
    <row r="105" spans="7:8" ht="15.75" customHeight="1" x14ac:dyDescent="0.35">
      <c r="G105" s="19"/>
    </row>
    <row r="106" spans="7:8" ht="15.75" customHeight="1" x14ac:dyDescent="0.35">
      <c r="G106" s="19"/>
    </row>
    <row r="107" spans="7:8" ht="15.75" customHeight="1" x14ac:dyDescent="0.35">
      <c r="G107" s="19"/>
    </row>
    <row r="108" spans="7:8" ht="15.75" customHeight="1" x14ac:dyDescent="0.35">
      <c r="H108" s="11"/>
    </row>
    <row r="109" spans="7:8" ht="15.75" customHeight="1" x14ac:dyDescent="0.35">
      <c r="G109" s="19"/>
      <c r="H109" s="11"/>
    </row>
    <row r="110" spans="7:8" ht="15.75" customHeight="1" x14ac:dyDescent="0.35">
      <c r="G110" s="19"/>
      <c r="H110" s="11"/>
    </row>
    <row r="111" spans="7:8" ht="15.75" customHeight="1" x14ac:dyDescent="0.35">
      <c r="G111" s="19"/>
      <c r="H111" s="11"/>
    </row>
    <row r="112" spans="7:8" ht="15.75" customHeight="1" x14ac:dyDescent="0.35">
      <c r="G112" s="19"/>
      <c r="H112" s="11"/>
    </row>
    <row r="113" spans="7:8" ht="15.75" customHeight="1" x14ac:dyDescent="0.35">
      <c r="G113" s="19"/>
      <c r="H113" s="11"/>
    </row>
    <row r="114" spans="7:8" ht="15.75" customHeight="1" x14ac:dyDescent="0.35">
      <c r="G114" s="19"/>
      <c r="H114" s="11"/>
    </row>
    <row r="115" spans="7:8" ht="15.75" customHeight="1" x14ac:dyDescent="0.35">
      <c r="G115" s="19"/>
      <c r="H115" s="11"/>
    </row>
    <row r="116" spans="7:8" ht="15.75" customHeight="1" x14ac:dyDescent="0.35">
      <c r="H116"/>
    </row>
    <row r="117" spans="7:8" ht="15.75" customHeight="1" x14ac:dyDescent="0.35">
      <c r="G117" s="19"/>
      <c r="H117"/>
    </row>
    <row r="118" spans="7:8" ht="15.75" customHeight="1" x14ac:dyDescent="0.35">
      <c r="G118" s="19"/>
      <c r="H118"/>
    </row>
    <row r="119" spans="7:8" ht="15.75" customHeight="1" x14ac:dyDescent="0.35">
      <c r="G119"/>
      <c r="H119"/>
    </row>
    <row r="120" spans="7:8" ht="15.75" customHeight="1" x14ac:dyDescent="0.35">
      <c r="G120"/>
      <c r="H120"/>
    </row>
    <row r="121" spans="7:8" ht="15.75" customHeight="1" x14ac:dyDescent="0.35">
      <c r="G121"/>
      <c r="H121"/>
    </row>
    <row r="122" spans="7:8" ht="15.75" customHeight="1" x14ac:dyDescent="0.35">
      <c r="G122"/>
      <c r="H122"/>
    </row>
    <row r="123" spans="7:8" ht="15.75" customHeight="1" x14ac:dyDescent="0.35">
      <c r="G123"/>
      <c r="H123"/>
    </row>
    <row r="124" spans="7:8" ht="15.75" customHeight="1" x14ac:dyDescent="0.35">
      <c r="G124"/>
      <c r="H124"/>
    </row>
    <row r="125" spans="7:8" ht="15.75" customHeight="1" x14ac:dyDescent="0.35">
      <c r="G125"/>
      <c r="H125"/>
    </row>
    <row r="126" spans="7:8" ht="15.75" customHeight="1" x14ac:dyDescent="0.35">
      <c r="G126"/>
      <c r="H126"/>
    </row>
    <row r="127" spans="7:8" ht="15.75" customHeight="1" x14ac:dyDescent="0.35">
      <c r="H127" s="11"/>
    </row>
    <row r="128" spans="7:8" ht="15.75" customHeight="1" x14ac:dyDescent="0.35"/>
    <row r="129" spans="7:7" ht="15.75" customHeight="1" x14ac:dyDescent="0.35"/>
    <row r="130" spans="7:7" ht="15.75" customHeight="1" x14ac:dyDescent="0.35"/>
    <row r="131" spans="7:7" ht="15.75" customHeight="1" x14ac:dyDescent="0.35"/>
    <row r="132" spans="7:7" ht="15.75" customHeight="1" x14ac:dyDescent="0.35"/>
    <row r="133" spans="7:7" ht="15.75" customHeight="1" x14ac:dyDescent="0.35"/>
    <row r="134" spans="7:7" ht="15.75" customHeight="1" x14ac:dyDescent="0.35"/>
    <row r="135" spans="7:7" ht="15.75" customHeight="1" x14ac:dyDescent="0.35"/>
    <row r="136" spans="7:7" ht="15.75" customHeight="1" x14ac:dyDescent="0.35"/>
    <row r="137" spans="7:7" ht="15.75" customHeight="1" x14ac:dyDescent="0.35">
      <c r="G137" s="7"/>
    </row>
    <row r="138" spans="7:7" ht="15.75" customHeight="1" x14ac:dyDescent="0.35">
      <c r="G138" s="7"/>
    </row>
    <row r="139" spans="7:7" ht="15.75" customHeight="1" x14ac:dyDescent="0.35"/>
    <row r="140" spans="7:7" ht="15.75" customHeight="1" x14ac:dyDescent="0.35"/>
    <row r="141" spans="7:7" ht="15.75" customHeight="1" x14ac:dyDescent="0.35"/>
    <row r="142" spans="7:7" ht="15.75" customHeight="1" x14ac:dyDescent="0.35"/>
    <row r="143" spans="7:7" ht="15.75" customHeight="1" x14ac:dyDescent="0.35"/>
    <row r="144" spans="7:7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3.5" customHeight="1" x14ac:dyDescent="0.35"/>
    <row r="328" ht="15.75" customHeight="1" x14ac:dyDescent="0.35"/>
    <row r="329" ht="15.75" customHeight="1" x14ac:dyDescent="0.35"/>
    <row r="330" ht="15.75" customHeight="1" x14ac:dyDescent="0.35"/>
    <row r="331" ht="15" customHeight="1" x14ac:dyDescent="0.35"/>
    <row r="332" ht="1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4.2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spans="9:9" ht="14.25" customHeight="1" x14ac:dyDescent="0.35"/>
    <row r="498" spans="9:9" ht="14.25" customHeight="1" x14ac:dyDescent="0.35"/>
    <row r="499" spans="9:9" ht="14.25" customHeight="1" x14ac:dyDescent="0.35"/>
    <row r="500" spans="9:9" ht="14.25" customHeight="1" x14ac:dyDescent="0.35"/>
    <row r="501" spans="9:9" ht="14.25" customHeight="1" x14ac:dyDescent="0.35"/>
    <row r="502" spans="9:9" ht="14.25" customHeight="1" x14ac:dyDescent="0.35"/>
    <row r="503" spans="9:9" ht="14.25" customHeight="1" x14ac:dyDescent="0.35">
      <c r="I503" s="28"/>
    </row>
    <row r="504" spans="9:9" ht="14.25" customHeight="1" x14ac:dyDescent="0.35">
      <c r="I504" s="28"/>
    </row>
    <row r="505" spans="9:9" ht="14.25" customHeight="1" x14ac:dyDescent="0.35">
      <c r="I505" s="28" t="s">
        <v>41</v>
      </c>
    </row>
    <row r="506" spans="9:9" ht="14.25" customHeight="1" x14ac:dyDescent="0.35">
      <c r="I506" s="28"/>
    </row>
    <row r="507" spans="9:9" ht="14.25" customHeight="1" x14ac:dyDescent="0.35">
      <c r="I507" s="28"/>
    </row>
    <row r="508" spans="9:9" ht="14.25" customHeight="1" x14ac:dyDescent="0.35">
      <c r="I508" s="28"/>
    </row>
    <row r="509" spans="9:9" ht="14.25" customHeight="1" x14ac:dyDescent="0.35">
      <c r="I509" s="28"/>
    </row>
    <row r="510" spans="9:9" ht="14.25" customHeight="1" x14ac:dyDescent="0.35">
      <c r="I510" s="28"/>
    </row>
    <row r="511" spans="9:9" ht="14.25" customHeight="1" x14ac:dyDescent="0.35">
      <c r="I511" s="28"/>
    </row>
    <row r="512" spans="9:9" ht="14.25" customHeight="1" x14ac:dyDescent="0.35">
      <c r="I512" s="28"/>
    </row>
    <row r="513" spans="9:9" ht="14.25" customHeight="1" x14ac:dyDescent="0.35">
      <c r="I513" s="28"/>
    </row>
    <row r="514" spans="9:9" ht="14.25" customHeight="1" x14ac:dyDescent="0.35">
      <c r="I514" s="28"/>
    </row>
    <row r="515" spans="9:9" ht="14.25" customHeight="1" x14ac:dyDescent="0.35">
      <c r="I515" s="28"/>
    </row>
    <row r="516" spans="9:9" ht="14.25" customHeight="1" x14ac:dyDescent="0.35">
      <c r="I516" s="28"/>
    </row>
    <row r="517" spans="9:9" ht="14.25" customHeight="1" x14ac:dyDescent="0.35">
      <c r="I517" s="28"/>
    </row>
    <row r="518" spans="9:9" ht="14.25" customHeight="1" x14ac:dyDescent="0.35">
      <c r="I518" s="28"/>
    </row>
    <row r="519" spans="9:9" ht="14.25" customHeight="1" x14ac:dyDescent="0.35">
      <c r="I519" s="28"/>
    </row>
    <row r="520" spans="9:9" ht="14.25" customHeight="1" x14ac:dyDescent="0.35">
      <c r="I520" s="28"/>
    </row>
    <row r="521" spans="9:9" ht="14.25" customHeight="1" x14ac:dyDescent="0.35">
      <c r="I521" s="28"/>
    </row>
    <row r="522" spans="9:9" ht="14.25" customHeight="1" x14ac:dyDescent="0.35">
      <c r="I522" s="28"/>
    </row>
    <row r="523" spans="9:9" ht="14.25" customHeight="1" x14ac:dyDescent="0.35">
      <c r="I523" s="28"/>
    </row>
    <row r="524" spans="9:9" ht="14.25" customHeight="1" x14ac:dyDescent="0.35">
      <c r="I524" s="28"/>
    </row>
    <row r="525" spans="9:9" ht="13.5" customHeight="1" x14ac:dyDescent="0.35"/>
    <row r="526" spans="9:9" ht="14.25" customHeight="1" x14ac:dyDescent="0.35"/>
    <row r="527" spans="9:9" ht="14.25" customHeight="1" x14ac:dyDescent="0.35"/>
    <row r="528" spans="9:9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" customHeight="1" x14ac:dyDescent="0.35"/>
    <row r="554" ht="15.75" customHeight="1" x14ac:dyDescent="0.35"/>
    <row r="555" ht="15" customHeight="1" x14ac:dyDescent="0.35"/>
    <row r="556" ht="15" customHeight="1" x14ac:dyDescent="0.35"/>
    <row r="557" ht="15" customHeight="1" x14ac:dyDescent="0.35"/>
    <row r="558" ht="15" customHeight="1" x14ac:dyDescent="0.35"/>
    <row r="559" ht="15" customHeight="1" x14ac:dyDescent="0.35"/>
    <row r="560" ht="15" customHeight="1" x14ac:dyDescent="0.35"/>
    <row r="561" ht="15" customHeight="1" x14ac:dyDescent="0.35"/>
    <row r="562" ht="15" customHeight="1" x14ac:dyDescent="0.35"/>
    <row r="563" ht="15" customHeight="1" x14ac:dyDescent="0.35"/>
    <row r="564" ht="15" customHeight="1" x14ac:dyDescent="0.35"/>
    <row r="565" ht="1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5" customHeight="1" x14ac:dyDescent="0.35"/>
    <row r="571" ht="14.25" customHeight="1" x14ac:dyDescent="0.35"/>
    <row r="572" ht="14.25" customHeight="1" x14ac:dyDescent="0.35"/>
    <row r="574" ht="13.5" customHeight="1" x14ac:dyDescent="0.35"/>
    <row r="577" ht="14.25" customHeight="1" x14ac:dyDescent="0.35"/>
    <row r="578" ht="13.5" customHeight="1" x14ac:dyDescent="0.35"/>
    <row r="723" spans="9:9 16384:16384" x14ac:dyDescent="0.35">
      <c r="XFD723">
        <f>SUM(I723:XFC723)</f>
        <v>0</v>
      </c>
    </row>
    <row r="724" spans="9:9 16384:16384" x14ac:dyDescent="0.35">
      <c r="XFD724">
        <f>SUM(I724:XFC724)</f>
        <v>0</v>
      </c>
    </row>
    <row r="732" spans="9:9 16384:16384" x14ac:dyDescent="0.35">
      <c r="I732"/>
    </row>
    <row r="733" spans="9:9 16384:16384" x14ac:dyDescent="0.35">
      <c r="I733"/>
    </row>
    <row r="734" spans="9:9 16384:16384" x14ac:dyDescent="0.35">
      <c r="I734"/>
    </row>
    <row r="735" spans="9:9 16384:16384" x14ac:dyDescent="0.35">
      <c r="I735"/>
    </row>
    <row r="736" spans="9:9 16384:16384" x14ac:dyDescent="0.35">
      <c r="I736"/>
    </row>
    <row r="737" spans="9:9 16376:16376" x14ac:dyDescent="0.35">
      <c r="I737"/>
    </row>
    <row r="738" spans="9:9 16376:16376" x14ac:dyDescent="0.35">
      <c r="I738"/>
    </row>
    <row r="739" spans="9:9 16376:16376" x14ac:dyDescent="0.35">
      <c r="I739"/>
    </row>
    <row r="740" spans="9:9 16376:16376" x14ac:dyDescent="0.35">
      <c r="I740"/>
      <c r="XEV740">
        <f>SUM(I740:XEU740)</f>
        <v>0</v>
      </c>
    </row>
    <row r="741" spans="9:9 16376:16376" x14ac:dyDescent="0.35">
      <c r="I741"/>
    </row>
    <row r="742" spans="9:9 16376:16376" x14ac:dyDescent="0.35">
      <c r="I742"/>
    </row>
    <row r="743" spans="9:9 16376:16376" x14ac:dyDescent="0.35">
      <c r="I743"/>
    </row>
    <row r="744" spans="9:9 16376:16376" x14ac:dyDescent="0.35">
      <c r="I744"/>
      <c r="XEV744">
        <f>SUM(I744:XEU744)</f>
        <v>0</v>
      </c>
    </row>
    <row r="745" spans="9:9 16376:16376" x14ac:dyDescent="0.35">
      <c r="I745"/>
      <c r="XEV745">
        <f>SUM(I745:XEU745)</f>
        <v>0</v>
      </c>
    </row>
    <row r="746" spans="9:9 16376:16376" x14ac:dyDescent="0.35">
      <c r="I746"/>
    </row>
    <row r="747" spans="9:9 16376:16376" x14ac:dyDescent="0.35">
      <c r="I747"/>
    </row>
    <row r="748" spans="9:9 16376:16376" x14ac:dyDescent="0.35">
      <c r="I748"/>
    </row>
    <row r="755" spans="16384:16384" x14ac:dyDescent="0.35">
      <c r="XFD755">
        <f>SUM(I755:XFC755)</f>
        <v>0</v>
      </c>
    </row>
    <row r="756" spans="16384:16384" x14ac:dyDescent="0.35">
      <c r="XFD756">
        <f>SUM(I756:XFC756)</f>
        <v>0</v>
      </c>
    </row>
    <row r="768" spans="16384:16384" x14ac:dyDescent="0.35">
      <c r="XFD768">
        <f>SUM(I768:XFC768)</f>
        <v>0</v>
      </c>
    </row>
    <row r="769" spans="9:9 16376:16384" x14ac:dyDescent="0.35">
      <c r="XFD769">
        <f>SUM(I769:XFC769)</f>
        <v>0</v>
      </c>
    </row>
    <row r="772" spans="9:9 16376:16384" x14ac:dyDescent="0.35">
      <c r="I772"/>
    </row>
    <row r="773" spans="9:9 16376:16384" x14ac:dyDescent="0.35">
      <c r="I773"/>
    </row>
    <row r="774" spans="9:9 16376:16384" x14ac:dyDescent="0.35">
      <c r="I774"/>
      <c r="XEV774">
        <f>SUM(I774:XEU774)</f>
        <v>0</v>
      </c>
    </row>
    <row r="775" spans="9:9 16376:16384" x14ac:dyDescent="0.35">
      <c r="I775"/>
    </row>
    <row r="776" spans="9:9 16376:16384" x14ac:dyDescent="0.35">
      <c r="I776"/>
    </row>
    <row r="777" spans="9:9 16376:16384" x14ac:dyDescent="0.35">
      <c r="I777"/>
    </row>
    <row r="778" spans="9:9 16376:16384" x14ac:dyDescent="0.35">
      <c r="I778"/>
    </row>
    <row r="779" spans="9:9 16376:16384" x14ac:dyDescent="0.35">
      <c r="I779"/>
    </row>
    <row r="780" spans="9:9 16376:16384" x14ac:dyDescent="0.35">
      <c r="I780"/>
    </row>
    <row r="781" spans="9:9 16376:16384" x14ac:dyDescent="0.35">
      <c r="I781"/>
    </row>
    <row r="782" spans="9:9 16376:16384" x14ac:dyDescent="0.35">
      <c r="I782"/>
    </row>
    <row r="924" spans="12:12" x14ac:dyDescent="0.35">
      <c r="L924" s="24"/>
    </row>
    <row r="940" ht="15" customHeight="1" x14ac:dyDescent="0.35"/>
    <row r="941" ht="15" customHeight="1" x14ac:dyDescent="0.35"/>
    <row r="942" ht="15" customHeight="1" x14ac:dyDescent="0.35"/>
    <row r="943" ht="15" customHeight="1" x14ac:dyDescent="0.35"/>
    <row r="944" ht="15" customHeight="1" x14ac:dyDescent="0.35"/>
    <row r="945" spans="9:9" ht="15" customHeight="1" x14ac:dyDescent="0.35"/>
    <row r="946" spans="9:9" ht="15" customHeight="1" x14ac:dyDescent="0.35"/>
    <row r="947" spans="9:9" ht="15" customHeight="1" x14ac:dyDescent="0.35">
      <c r="I947"/>
    </row>
    <row r="948" spans="9:9" ht="15" customHeight="1" x14ac:dyDescent="0.35">
      <c r="I948"/>
    </row>
    <row r="949" spans="9:9" ht="15" customHeight="1" x14ac:dyDescent="0.35">
      <c r="I949"/>
    </row>
    <row r="950" spans="9:9" ht="15" customHeight="1" x14ac:dyDescent="0.35">
      <c r="I950"/>
    </row>
    <row r="951" spans="9:9" ht="15" customHeight="1" x14ac:dyDescent="0.35">
      <c r="I951"/>
    </row>
    <row r="952" spans="9:9" ht="15" customHeight="1" x14ac:dyDescent="0.35">
      <c r="I952"/>
    </row>
    <row r="953" spans="9:9" ht="15" customHeight="1" x14ac:dyDescent="0.35">
      <c r="I953"/>
    </row>
    <row r="954" spans="9:9" ht="15" customHeight="1" x14ac:dyDescent="0.35">
      <c r="I954"/>
    </row>
    <row r="955" spans="9:9" ht="15" customHeight="1" x14ac:dyDescent="0.35">
      <c r="I955"/>
    </row>
    <row r="956" spans="9:9" ht="15" customHeight="1" x14ac:dyDescent="0.35">
      <c r="I956"/>
    </row>
    <row r="957" spans="9:9" ht="15" customHeight="1" x14ac:dyDescent="0.35">
      <c r="I957"/>
    </row>
    <row r="958" spans="9:9" ht="15" customHeight="1" x14ac:dyDescent="0.35">
      <c r="I958"/>
    </row>
    <row r="959" spans="9:9" ht="15" customHeight="1" x14ac:dyDescent="0.35">
      <c r="I959"/>
    </row>
    <row r="960" spans="9:9" ht="15" customHeight="1" x14ac:dyDescent="0.35">
      <c r="I960"/>
    </row>
    <row r="961" spans="9:9" ht="15" customHeight="1" x14ac:dyDescent="0.35">
      <c r="I961"/>
    </row>
    <row r="962" spans="9:9" ht="15" customHeight="1" x14ac:dyDescent="0.35">
      <c r="I962"/>
    </row>
    <row r="963" spans="9:9" ht="15" customHeight="1" x14ac:dyDescent="0.35">
      <c r="I963"/>
    </row>
    <row r="964" spans="9:9" ht="15" customHeight="1" x14ac:dyDescent="0.35">
      <c r="I964"/>
    </row>
    <row r="965" spans="9:9" ht="15" customHeight="1" x14ac:dyDescent="0.35"/>
    <row r="966" spans="9:9" ht="15" customHeight="1" x14ac:dyDescent="0.35"/>
    <row r="967" spans="9:9" ht="15" customHeight="1" x14ac:dyDescent="0.35"/>
    <row r="968" spans="9:9" ht="15" customHeight="1" x14ac:dyDescent="0.35"/>
    <row r="969" spans="9:9" ht="15" customHeight="1" x14ac:dyDescent="0.35">
      <c r="I969"/>
    </row>
    <row r="970" spans="9:9" ht="15" customHeight="1" x14ac:dyDescent="0.35">
      <c r="I970"/>
    </row>
    <row r="971" spans="9:9" ht="15" customHeight="1" x14ac:dyDescent="0.35">
      <c r="I971"/>
    </row>
    <row r="972" spans="9:9" ht="15" customHeight="1" x14ac:dyDescent="0.35">
      <c r="I972"/>
    </row>
    <row r="973" spans="9:9" ht="15" customHeight="1" x14ac:dyDescent="0.35">
      <c r="I973"/>
    </row>
    <row r="974" spans="9:9" ht="15" customHeight="1" x14ac:dyDescent="0.35">
      <c r="I974"/>
    </row>
    <row r="975" spans="9:9" ht="15" customHeight="1" x14ac:dyDescent="0.35">
      <c r="I975"/>
    </row>
    <row r="976" spans="9:9" ht="15" customHeight="1" x14ac:dyDescent="0.35">
      <c r="I976"/>
    </row>
    <row r="977" spans="9:9" ht="15" customHeight="1" x14ac:dyDescent="0.35">
      <c r="I977"/>
    </row>
    <row r="978" spans="9:9" ht="15" customHeight="1" x14ac:dyDescent="0.35">
      <c r="I978"/>
    </row>
    <row r="979" spans="9:9" ht="15" customHeight="1" x14ac:dyDescent="0.35">
      <c r="I979"/>
    </row>
    <row r="980" spans="9:9" ht="15" customHeight="1" x14ac:dyDescent="0.35">
      <c r="I980"/>
    </row>
    <row r="981" spans="9:9" ht="15" customHeight="1" x14ac:dyDescent="0.35">
      <c r="I981"/>
    </row>
    <row r="982" spans="9:9" ht="15" customHeight="1" x14ac:dyDescent="0.35">
      <c r="I982"/>
    </row>
    <row r="983" spans="9:9" ht="15" customHeight="1" x14ac:dyDescent="0.35">
      <c r="I983"/>
    </row>
    <row r="984" spans="9:9" ht="15" customHeight="1" x14ac:dyDescent="0.35">
      <c r="I984"/>
    </row>
    <row r="985" spans="9:9" ht="15" customHeight="1" x14ac:dyDescent="0.35">
      <c r="I985"/>
    </row>
    <row r="986" spans="9:9" ht="15" customHeight="1" x14ac:dyDescent="0.35">
      <c r="I986"/>
    </row>
    <row r="987" spans="9:9" ht="15" customHeight="1" x14ac:dyDescent="0.35">
      <c r="I987"/>
    </row>
    <row r="988" spans="9:9" ht="15" customHeight="1" x14ac:dyDescent="0.35">
      <c r="I988"/>
    </row>
    <row r="989" spans="9:9" ht="15" customHeight="1" x14ac:dyDescent="0.35">
      <c r="I989"/>
    </row>
    <row r="990" spans="9:9" ht="15" customHeight="1" x14ac:dyDescent="0.35">
      <c r="I990"/>
    </row>
    <row r="991" spans="9:9" ht="15" customHeight="1" x14ac:dyDescent="0.35">
      <c r="I991"/>
    </row>
    <row r="992" spans="9:9" ht="15" customHeight="1" x14ac:dyDescent="0.35">
      <c r="I992"/>
    </row>
    <row r="993" spans="9:9" ht="15" customHeight="1" x14ac:dyDescent="0.35">
      <c r="I993"/>
    </row>
    <row r="994" spans="9:9" ht="15" customHeight="1" x14ac:dyDescent="0.35">
      <c r="I994"/>
    </row>
    <row r="995" spans="9:9" ht="15" customHeight="1" x14ac:dyDescent="0.35">
      <c r="I995"/>
    </row>
    <row r="996" spans="9:9" ht="15" customHeight="1" x14ac:dyDescent="0.35">
      <c r="I996"/>
    </row>
    <row r="997" spans="9:9" ht="15" customHeight="1" x14ac:dyDescent="0.35">
      <c r="I997"/>
    </row>
    <row r="998" spans="9:9" ht="15" customHeight="1" x14ac:dyDescent="0.35">
      <c r="I998"/>
    </row>
    <row r="999" spans="9:9" ht="15" customHeight="1" x14ac:dyDescent="0.35">
      <c r="I999"/>
    </row>
    <row r="1000" spans="9:9" ht="15" customHeight="1" x14ac:dyDescent="0.35">
      <c r="I1000"/>
    </row>
    <row r="1001" spans="9:9" ht="15" customHeight="1" x14ac:dyDescent="0.35">
      <c r="I1001"/>
    </row>
    <row r="1002" spans="9:9" ht="15" customHeight="1" x14ac:dyDescent="0.35">
      <c r="I1002"/>
    </row>
    <row r="1003" spans="9:9" ht="15" customHeight="1" x14ac:dyDescent="0.35">
      <c r="I1003"/>
    </row>
    <row r="1004" spans="9:9" ht="15" customHeight="1" x14ac:dyDescent="0.35">
      <c r="I1004"/>
    </row>
    <row r="1005" spans="9:9" ht="15" customHeight="1" x14ac:dyDescent="0.35">
      <c r="I1005"/>
    </row>
    <row r="1006" spans="9:9" ht="15" customHeight="1" x14ac:dyDescent="0.35">
      <c r="I1006"/>
    </row>
    <row r="1007" spans="9:9" ht="15" customHeight="1" x14ac:dyDescent="0.35">
      <c r="I1007"/>
    </row>
    <row r="1008" spans="9:9" ht="15" customHeight="1" x14ac:dyDescent="0.35">
      <c r="I1008"/>
    </row>
    <row r="1009" spans="9:9" ht="15" customHeight="1" x14ac:dyDescent="0.35">
      <c r="I1009"/>
    </row>
    <row r="1010" spans="9:9" ht="15" customHeight="1" x14ac:dyDescent="0.35">
      <c r="I1010"/>
    </row>
    <row r="1011" spans="9:9" ht="15" customHeight="1" x14ac:dyDescent="0.35">
      <c r="I1011"/>
    </row>
    <row r="1012" spans="9:9" ht="15" customHeight="1" x14ac:dyDescent="0.35">
      <c r="I1012"/>
    </row>
    <row r="1013" spans="9:9" ht="15" customHeight="1" x14ac:dyDescent="0.35">
      <c r="I1013"/>
    </row>
    <row r="1014" spans="9:9" ht="15" customHeight="1" x14ac:dyDescent="0.35">
      <c r="I1014"/>
    </row>
    <row r="1015" spans="9:9" ht="15" customHeight="1" x14ac:dyDescent="0.35">
      <c r="I1015"/>
    </row>
    <row r="1016" spans="9:9" ht="15" customHeight="1" x14ac:dyDescent="0.35">
      <c r="I1016"/>
    </row>
    <row r="1017" spans="9:9" ht="15" customHeight="1" x14ac:dyDescent="0.35">
      <c r="I1017"/>
    </row>
    <row r="1018" spans="9:9" ht="15" customHeight="1" x14ac:dyDescent="0.35">
      <c r="I1018"/>
    </row>
    <row r="1019" spans="9:9" ht="15" customHeight="1" x14ac:dyDescent="0.35">
      <c r="I1019"/>
    </row>
    <row r="1020" spans="9:9" ht="15" customHeight="1" x14ac:dyDescent="0.35">
      <c r="I1020"/>
    </row>
    <row r="1021" spans="9:9" ht="15" customHeight="1" x14ac:dyDescent="0.35">
      <c r="I1021"/>
    </row>
    <row r="1022" spans="9:9" ht="15" customHeight="1" x14ac:dyDescent="0.35">
      <c r="I1022"/>
    </row>
    <row r="1023" spans="9:9" ht="15" customHeight="1" x14ac:dyDescent="0.35">
      <c r="I1023"/>
    </row>
    <row r="1024" spans="9:9" ht="15" customHeight="1" x14ac:dyDescent="0.35">
      <c r="I1024"/>
    </row>
    <row r="1025" spans="9:9" ht="15" customHeight="1" x14ac:dyDescent="0.35">
      <c r="I1025"/>
    </row>
    <row r="1026" spans="9:9" ht="15" customHeight="1" x14ac:dyDescent="0.35">
      <c r="I1026"/>
    </row>
    <row r="1027" spans="9:9" ht="15" customHeight="1" x14ac:dyDescent="0.35">
      <c r="I1027"/>
    </row>
    <row r="1028" spans="9:9" ht="15" customHeight="1" x14ac:dyDescent="0.35">
      <c r="I1028"/>
    </row>
    <row r="1029" spans="9:9" ht="15" customHeight="1" x14ac:dyDescent="0.35">
      <c r="I1029"/>
    </row>
    <row r="1030" spans="9:9" ht="15" customHeight="1" x14ac:dyDescent="0.35">
      <c r="I1030"/>
    </row>
    <row r="1031" spans="9:9" ht="15" customHeight="1" x14ac:dyDescent="0.35">
      <c r="I1031"/>
    </row>
    <row r="1032" spans="9:9" ht="15" customHeight="1" x14ac:dyDescent="0.35">
      <c r="I1032"/>
    </row>
    <row r="1033" spans="9:9" ht="15" customHeight="1" x14ac:dyDescent="0.35">
      <c r="I1033"/>
    </row>
    <row r="1034" spans="9:9" ht="15" customHeight="1" x14ac:dyDescent="0.35">
      <c r="I1034"/>
    </row>
    <row r="1035" spans="9:9" ht="15" customHeight="1" x14ac:dyDescent="0.35">
      <c r="I1035"/>
    </row>
    <row r="1036" spans="9:9" ht="15" customHeight="1" x14ac:dyDescent="0.35">
      <c r="I1036"/>
    </row>
    <row r="1037" spans="9:9" ht="15" customHeight="1" x14ac:dyDescent="0.35">
      <c r="I1037"/>
    </row>
    <row r="1038" spans="9:9" ht="15" customHeight="1" x14ac:dyDescent="0.35">
      <c r="I1038"/>
    </row>
    <row r="1039" spans="9:9" ht="15" customHeight="1" x14ac:dyDescent="0.35">
      <c r="I1039"/>
    </row>
    <row r="1040" spans="9:9" ht="15" customHeight="1" x14ac:dyDescent="0.35">
      <c r="I1040"/>
    </row>
    <row r="1041" spans="9:9" ht="15" customHeight="1" x14ac:dyDescent="0.35">
      <c r="I1041"/>
    </row>
    <row r="1042" spans="9:9" ht="15" customHeight="1" x14ac:dyDescent="0.35">
      <c r="I1042"/>
    </row>
    <row r="1043" spans="9:9" ht="15" customHeight="1" x14ac:dyDescent="0.35">
      <c r="I1043"/>
    </row>
    <row r="1044" spans="9:9" ht="15" customHeight="1" x14ac:dyDescent="0.35">
      <c r="I1044"/>
    </row>
    <row r="1045" spans="9:9" ht="15" customHeight="1" x14ac:dyDescent="0.35">
      <c r="I1045"/>
    </row>
    <row r="1046" spans="9:9" ht="15" customHeight="1" x14ac:dyDescent="0.35">
      <c r="I1046"/>
    </row>
    <row r="1047" spans="9:9" ht="15" customHeight="1" x14ac:dyDescent="0.35">
      <c r="I1047"/>
    </row>
    <row r="1048" spans="9:9" ht="15" customHeight="1" x14ac:dyDescent="0.35">
      <c r="I1048"/>
    </row>
    <row r="1049" spans="9:9" ht="15" customHeight="1" x14ac:dyDescent="0.35">
      <c r="I1049"/>
    </row>
    <row r="1050" spans="9:9" ht="15" customHeight="1" x14ac:dyDescent="0.35">
      <c r="I1050"/>
    </row>
    <row r="1051" spans="9:9" ht="15" customHeight="1" x14ac:dyDescent="0.35"/>
    <row r="1052" spans="9:9" ht="15" customHeight="1" x14ac:dyDescent="0.35"/>
    <row r="1053" spans="9:9" ht="15" customHeight="1" x14ac:dyDescent="0.35"/>
    <row r="1054" spans="9:9" ht="15" customHeight="1" x14ac:dyDescent="0.35"/>
    <row r="1055" spans="9:9" ht="15" customHeight="1" x14ac:dyDescent="0.35"/>
    <row r="1056" spans="9:9" ht="15" customHeight="1" x14ac:dyDescent="0.35"/>
    <row r="1057" spans="9:9" ht="15" customHeight="1" x14ac:dyDescent="0.35"/>
    <row r="1058" spans="9:9" ht="15" customHeight="1" x14ac:dyDescent="0.35"/>
    <row r="1059" spans="9:9" ht="15.75" customHeight="1" x14ac:dyDescent="0.35"/>
    <row r="1060" spans="9:9" ht="16.5" customHeight="1" x14ac:dyDescent="0.35"/>
    <row r="1061" spans="9:9" ht="15.75" customHeight="1" x14ac:dyDescent="0.35"/>
    <row r="1062" spans="9:9" ht="17.25" customHeight="1" x14ac:dyDescent="0.35"/>
    <row r="1064" spans="9:9" x14ac:dyDescent="0.35">
      <c r="I1064"/>
    </row>
    <row r="1065" spans="9:9" x14ac:dyDescent="0.35">
      <c r="I1065"/>
    </row>
    <row r="1066" spans="9:9" x14ac:dyDescent="0.35">
      <c r="I1066"/>
    </row>
    <row r="1067" spans="9:9" x14ac:dyDescent="0.35">
      <c r="I1067"/>
    </row>
    <row r="1068" spans="9:9" x14ac:dyDescent="0.35">
      <c r="I1068"/>
    </row>
    <row r="1069" spans="9:9" x14ac:dyDescent="0.35">
      <c r="I1069"/>
    </row>
    <row r="1070" spans="9:9" x14ac:dyDescent="0.35">
      <c r="I1070"/>
    </row>
    <row r="1071" spans="9:9" x14ac:dyDescent="0.35">
      <c r="I1071"/>
    </row>
    <row r="1072" spans="9:9" x14ac:dyDescent="0.35">
      <c r="I1072"/>
    </row>
    <row r="1073" spans="9:9" x14ac:dyDescent="0.35">
      <c r="I1073"/>
    </row>
    <row r="1074" spans="9:9" x14ac:dyDescent="0.35">
      <c r="I1074"/>
    </row>
    <row r="1075" spans="9:9" x14ac:dyDescent="0.35">
      <c r="I1075"/>
    </row>
    <row r="1076" spans="9:9" x14ac:dyDescent="0.35">
      <c r="I1076"/>
    </row>
    <row r="1077" spans="9:9" x14ac:dyDescent="0.35">
      <c r="I1077"/>
    </row>
    <row r="1078" spans="9:9" x14ac:dyDescent="0.35">
      <c r="I1078"/>
    </row>
    <row r="1079" spans="9:9" x14ac:dyDescent="0.35">
      <c r="I1079"/>
    </row>
    <row r="1080" spans="9:9" x14ac:dyDescent="0.35">
      <c r="I1080"/>
    </row>
  </sheetData>
  <sortState ref="A43:XFD69">
    <sortCondition ref="A43"/>
  </sortState>
  <mergeCells count="2">
    <mergeCell ref="A9:B9"/>
    <mergeCell ref="A23:B23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2020-06-01T13:27:28Z</cp:lastPrinted>
  <dcterms:created xsi:type="dcterms:W3CDTF">2003-02-04T19:04:15Z</dcterms:created>
  <dcterms:modified xsi:type="dcterms:W3CDTF">2020-07-01T19:41:09Z</dcterms:modified>
</cp:coreProperties>
</file>