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eague\AppData\Local\Microsoft\Windows\INetCache\Content.Outlook\XFMN5NA3\"/>
    </mc:Choice>
  </mc:AlternateContent>
  <bookViews>
    <workbookView xWindow="0" yWindow="0" windowWidth="25200" windowHeight="11850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definedNames>
    <definedName name="_xlnm._FilterDatabase" localSheetId="4" hidden="1">MISC!$A$32:$G$35</definedName>
    <definedName name="_xlnm.Print_Area" localSheetId="3">Commercial!$A$1:$I$57</definedName>
  </definedNames>
  <calcPr calcId="162913"/>
</workbook>
</file>

<file path=xl/calcChain.xml><?xml version="1.0" encoding="utf-8"?>
<calcChain xmlns="http://schemas.openxmlformats.org/spreadsheetml/2006/main">
  <c r="XFD30" i="5" l="1"/>
  <c r="XFD29" i="5"/>
  <c r="XFD28" i="5"/>
  <c r="XFD27" i="5"/>
  <c r="XFD26" i="5"/>
  <c r="XFD17" i="5" l="1"/>
  <c r="D29" i="6" l="1"/>
  <c r="D30" i="6" l="1"/>
  <c r="D28" i="6"/>
  <c r="D26" i="6"/>
  <c r="D25" i="6"/>
  <c r="D21" i="6"/>
  <c r="D20" i="6"/>
  <c r="B31" i="6"/>
  <c r="B30" i="6"/>
  <c r="B29" i="6"/>
  <c r="B28" i="6"/>
  <c r="B27" i="6"/>
  <c r="B26" i="6"/>
  <c r="B25" i="6"/>
  <c r="B21" i="6"/>
  <c r="B20" i="6"/>
  <c r="XFD31" i="5" l="1"/>
  <c r="XFD13" i="5" l="1"/>
  <c r="XFD12" i="5"/>
  <c r="XFD3" i="2" l="1"/>
  <c r="XFD4" i="2"/>
  <c r="D24" i="6" l="1"/>
  <c r="D23" i="6"/>
  <c r="D22" i="6"/>
  <c r="B24" i="6"/>
  <c r="B23" i="6"/>
  <c r="B22" i="6"/>
  <c r="F57" i="2" l="1"/>
  <c r="G57" i="2"/>
  <c r="H57" i="2"/>
  <c r="I57" i="2"/>
  <c r="XFD11" i="5" l="1"/>
  <c r="XFD24" i="5"/>
  <c r="XFD22" i="5"/>
  <c r="XFD15" i="5" l="1"/>
  <c r="XFD23" i="5"/>
  <c r="XFD14" i="5"/>
  <c r="XFD25" i="5"/>
  <c r="C32" i="6" l="1"/>
  <c r="L355" i="1" l="1"/>
  <c r="K355" i="1"/>
  <c r="J355" i="1"/>
  <c r="I355" i="1"/>
  <c r="L84" i="1" l="1"/>
  <c r="K84" i="1"/>
  <c r="J84" i="1"/>
  <c r="I32" i="6" l="1"/>
  <c r="D16" i="6" l="1"/>
  <c r="F43" i="5"/>
  <c r="H32" i="6" l="1"/>
  <c r="H16" i="6"/>
  <c r="C16" i="6" l="1"/>
  <c r="B32" i="6" l="1"/>
  <c r="F7" i="5" l="1"/>
  <c r="H7" i="5" l="1"/>
  <c r="I84" i="1" l="1"/>
  <c r="L100" i="1" l="1"/>
  <c r="K100" i="1"/>
  <c r="J100" i="1"/>
  <c r="I100" i="1"/>
  <c r="I95" i="1" l="1"/>
  <c r="J95" i="1"/>
  <c r="K95" i="1"/>
  <c r="L95" i="1"/>
  <c r="L89" i="1" l="1"/>
  <c r="K89" i="1" l="1"/>
  <c r="J89" i="1"/>
  <c r="I89" i="1"/>
  <c r="L105" i="1" l="1"/>
  <c r="K105" i="1"/>
  <c r="J105" i="1"/>
  <c r="I105" i="1"/>
  <c r="J90" i="1" l="1"/>
  <c r="I90" i="1" l="1"/>
  <c r="K90" i="1"/>
  <c r="G16" i="6" l="1"/>
  <c r="F32" i="5" l="1"/>
  <c r="F17" i="2" l="1"/>
  <c r="G17" i="2"/>
  <c r="H17" i="2"/>
  <c r="I17" i="2"/>
  <c r="G32" i="6" l="1"/>
  <c r="I16" i="6"/>
  <c r="F99" i="5" l="1"/>
  <c r="XEV782" i="5" l="1"/>
  <c r="XFD766" i="5"/>
  <c r="XFD811" i="5"/>
  <c r="XFD797" i="5"/>
  <c r="XFD798" i="5" l="1"/>
  <c r="XFD765" i="5"/>
  <c r="XEV786" i="5"/>
  <c r="XEV787" i="5"/>
  <c r="XFD810" i="5"/>
  <c r="XEV816" i="5"/>
  <c r="D32" i="6" l="1"/>
  <c r="J4" i="3" l="1"/>
  <c r="H4" i="3" l="1"/>
  <c r="I4" i="3"/>
  <c r="L90" i="1"/>
  <c r="B16" i="6"/>
</calcChain>
</file>

<file path=xl/sharedStrings.xml><?xml version="1.0" encoding="utf-8"?>
<sst xmlns="http://schemas.openxmlformats.org/spreadsheetml/2006/main" count="2102" uniqueCount="1334">
  <si>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</si>
  <si>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</si>
  <si>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</si>
  <si>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</si>
  <si>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</si>
  <si>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</si>
  <si>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</si>
  <si>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</si>
  <si>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</si>
  <si>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</si>
  <si>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</si>
  <si>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</si>
  <si>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</si>
  <si>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</si>
  <si>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</si>
  <si>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</si>
  <si>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</si>
  <si>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</si>
  <si>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</si>
  <si>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</si>
  <si>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</si>
  <si>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</si>
  <si>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</si>
  <si>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</si>
  <si>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</si>
  <si>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</si>
  <si>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</si>
  <si>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</si>
  <si>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</si>
  <si>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</si>
  <si>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</si>
  <si>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</si>
  <si>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</si>
  <si>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</si>
  <si>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</si>
  <si>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</si>
  <si>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</si>
  <si>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</si>
  <si>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</si>
  <si>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</si>
  <si>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</si>
  <si>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</si>
  <si>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</si>
  <si>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</si>
  <si>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</si>
  <si>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</si>
  <si>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</si>
  <si>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</si>
  <si>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</si>
  <si>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</si>
  <si>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</si>
  <si>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</si>
  <si>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Roofs</t>
  </si>
  <si>
    <t>Multi-Family Units</t>
  </si>
  <si>
    <t>JUNE 2020</t>
  </si>
  <si>
    <t>JANUARY - JUNE 2020</t>
  </si>
  <si>
    <t>JUNE 2021</t>
  </si>
  <si>
    <t>JANUARY - JUNE 2021</t>
  </si>
  <si>
    <t>21-2355</t>
  </si>
  <si>
    <t>2901 Boxelder Dr</t>
  </si>
  <si>
    <t xml:space="preserve">The Traditions </t>
  </si>
  <si>
    <t xml:space="preserve">Heritage Construction </t>
  </si>
  <si>
    <t>21-2356</t>
  </si>
  <si>
    <t>2160 Mountain Wind Lp</t>
  </si>
  <si>
    <t xml:space="preserve">Quick Roofing, LLC </t>
  </si>
  <si>
    <t>21-0072</t>
  </si>
  <si>
    <t xml:space="preserve">3141 Normandy Way </t>
  </si>
  <si>
    <t>Prince Irrigation</t>
  </si>
  <si>
    <t>21-0325</t>
  </si>
  <si>
    <t xml:space="preserve">3137 Normandy Way </t>
  </si>
  <si>
    <t>21-0498</t>
  </si>
  <si>
    <t>3416 Omaha Ct</t>
  </si>
  <si>
    <t>20-4094</t>
  </si>
  <si>
    <t>3221 Glencairn Ct</t>
  </si>
  <si>
    <t>21-2039</t>
  </si>
  <si>
    <t>2608 E Villa Maria Rd</t>
  </si>
  <si>
    <t xml:space="preserve">John Austin </t>
  </si>
  <si>
    <t>Aggieland Construction</t>
  </si>
  <si>
    <t>21-2354</t>
  </si>
  <si>
    <t>3311 Emory Oak Dr</t>
  </si>
  <si>
    <t xml:space="preserve">America's Choice Roofing </t>
  </si>
  <si>
    <t>21-2373</t>
  </si>
  <si>
    <t>2607 Symphony Park Dr</t>
  </si>
  <si>
    <t>21-2372</t>
  </si>
  <si>
    <t>2002 Wilderland Cr</t>
  </si>
  <si>
    <t>Shirewood #1</t>
  </si>
  <si>
    <t>21-2361</t>
  </si>
  <si>
    <t>3601 E 29th St. #8</t>
  </si>
  <si>
    <t xml:space="preserve">Village On The Creek Condos </t>
  </si>
  <si>
    <t xml:space="preserve">Owner </t>
  </si>
  <si>
    <t>Banner</t>
  </si>
  <si>
    <t>21-1413</t>
  </si>
  <si>
    <t>5266 Montague Loop</t>
  </si>
  <si>
    <t xml:space="preserve">Pleasant Hill </t>
  </si>
  <si>
    <t xml:space="preserve">D.R. Horton Homes </t>
  </si>
  <si>
    <t>21-1423</t>
  </si>
  <si>
    <t>5268 Montague Loop</t>
  </si>
  <si>
    <t>21-1424</t>
  </si>
  <si>
    <t>5238 Montague Loop</t>
  </si>
  <si>
    <t>21-1425</t>
  </si>
  <si>
    <t xml:space="preserve">5234 Montague Loop </t>
  </si>
  <si>
    <t>21-1427</t>
  </si>
  <si>
    <t>5232 Montague Loop</t>
  </si>
  <si>
    <t>21-1429</t>
  </si>
  <si>
    <t>5233 Montague Loop</t>
  </si>
  <si>
    <t>21-1430</t>
  </si>
  <si>
    <t>5202 Montague Loop</t>
  </si>
  <si>
    <t>21-1431</t>
  </si>
  <si>
    <t>5230 Montague Loop</t>
  </si>
  <si>
    <t>21-1432</t>
  </si>
  <si>
    <t>5241 Montague Loop</t>
  </si>
  <si>
    <t>21-1438</t>
  </si>
  <si>
    <t>5244 Montague Loop</t>
  </si>
  <si>
    <t>21-1440</t>
  </si>
  <si>
    <t>5236 Montague Loop</t>
  </si>
  <si>
    <t>21-1447</t>
  </si>
  <si>
    <t>5243 Montague Loop</t>
  </si>
  <si>
    <t>21-2294</t>
  </si>
  <si>
    <t>3061 Wildflower Dr</t>
  </si>
  <si>
    <t xml:space="preserve">Centimark Corp. </t>
  </si>
  <si>
    <t>21-2191</t>
  </si>
  <si>
    <t>3009 Alpha Ct</t>
  </si>
  <si>
    <t xml:space="preserve">Austin's Colony </t>
  </si>
  <si>
    <t xml:space="preserve">Creekview Custom Builders </t>
  </si>
  <si>
    <t>21-2184</t>
  </si>
  <si>
    <t>4106 Peregrine Ct</t>
  </si>
  <si>
    <t xml:space="preserve">Oakmont </t>
  </si>
  <si>
    <t xml:space="preserve">2A </t>
  </si>
  <si>
    <t xml:space="preserve">Reece Homes </t>
  </si>
  <si>
    <t>21-2185</t>
  </si>
  <si>
    <t>3428 Pointe Du Hoc Dr</t>
  </si>
  <si>
    <t xml:space="preserve">Rudder Pointe </t>
  </si>
  <si>
    <t xml:space="preserve">Avonley Homes </t>
  </si>
  <si>
    <t>21-2383</t>
  </si>
  <si>
    <t>4301 Carter Creek Pkwy</t>
  </si>
  <si>
    <t xml:space="preserve">Oak Village </t>
  </si>
  <si>
    <t>21-2400</t>
  </si>
  <si>
    <t>920 Clear Leaf Dr #169</t>
  </si>
  <si>
    <t>SFA #9</t>
  </si>
  <si>
    <t>Texas Innovation Roofing, LLC</t>
  </si>
  <si>
    <t>21-1560</t>
  </si>
  <si>
    <t xml:space="preserve">2900 E 29th St </t>
  </si>
  <si>
    <t>Marek Brothers Construction</t>
  </si>
  <si>
    <t>21-1561</t>
  </si>
  <si>
    <t>21-2389</t>
  </si>
  <si>
    <t xml:space="preserve">1603 Burt St </t>
  </si>
  <si>
    <t xml:space="preserve">Durwood Thompson #2 </t>
  </si>
  <si>
    <t>21-2391</t>
  </si>
  <si>
    <t>2812 Forestwood Dr</t>
  </si>
  <si>
    <t>Village Forest West #1</t>
  </si>
  <si>
    <t>21-2390</t>
  </si>
  <si>
    <t>2413 Pleasant Rose Cr</t>
  </si>
  <si>
    <t>21-2202</t>
  </si>
  <si>
    <t>3003 Wolfpack Loop</t>
  </si>
  <si>
    <t xml:space="preserve">Ridgewood Custom Homes </t>
  </si>
  <si>
    <t>21-2399</t>
  </si>
  <si>
    <t>4213 Warwick Ln</t>
  </si>
  <si>
    <t xml:space="preserve">Copperfield </t>
  </si>
  <si>
    <t xml:space="preserve">On Top Roofing </t>
  </si>
  <si>
    <t>21-2388</t>
  </si>
  <si>
    <t>2706 Wood Ct.</t>
  </si>
  <si>
    <t>Austin's Colony</t>
  </si>
  <si>
    <t xml:space="preserve">Amstill Roofing </t>
  </si>
  <si>
    <t>21-2379</t>
  </si>
  <si>
    <t>2022 Jester Trl.</t>
  </si>
  <si>
    <t xml:space="preserve">Remedy Roofing Inc </t>
  </si>
  <si>
    <t>21-2378</t>
  </si>
  <si>
    <t xml:space="preserve">2023 Jester Trl. </t>
  </si>
  <si>
    <t>21-2413</t>
  </si>
  <si>
    <t>409 Montauk Ct</t>
  </si>
  <si>
    <t xml:space="preserve">Zeno phillips </t>
  </si>
  <si>
    <t>Rio Blanco Roofing &amp; Restoration</t>
  </si>
  <si>
    <t>21-2377</t>
  </si>
  <si>
    <t>6080 Leonard Rd</t>
  </si>
  <si>
    <t xml:space="preserve">T J Wooten </t>
  </si>
  <si>
    <t>Rhino Roofing</t>
  </si>
  <si>
    <t>21-2384</t>
  </si>
  <si>
    <t xml:space="preserve">2907 Minnesota Ave </t>
  </si>
  <si>
    <t>Lynndale Acres</t>
  </si>
  <si>
    <t>21-2387</t>
  </si>
  <si>
    <t>3509 Green Ridge Cr</t>
  </si>
  <si>
    <t xml:space="preserve">The Oaks </t>
  </si>
  <si>
    <t>21-2405</t>
  </si>
  <si>
    <t xml:space="preserve">4203 Aspen St </t>
  </si>
  <si>
    <t xml:space="preserve">Highland Park </t>
  </si>
  <si>
    <t xml:space="preserve">Lone-Star Roofing </t>
  </si>
  <si>
    <t>21-2406</t>
  </si>
  <si>
    <t>1811 White Stone Dr</t>
  </si>
  <si>
    <t xml:space="preserve">Carriage Hills </t>
  </si>
  <si>
    <t>21-2299</t>
  </si>
  <si>
    <t xml:space="preserve">1427 Carver St </t>
  </si>
  <si>
    <t xml:space="preserve">Broadway </t>
  </si>
  <si>
    <t>Leobardo Ramos</t>
  </si>
  <si>
    <t>21-2245</t>
  </si>
  <si>
    <t>1200 Turkey Creek Rd #368</t>
  </si>
  <si>
    <t xml:space="preserve">Gabriela Franco </t>
  </si>
  <si>
    <t>21-2411</t>
  </si>
  <si>
    <t xml:space="preserve">1413 Pecan St </t>
  </si>
  <si>
    <t>Alecio  Gonzalez</t>
  </si>
  <si>
    <t>21-2427</t>
  </si>
  <si>
    <t>3909 Olive St</t>
  </si>
  <si>
    <t xml:space="preserve">Woodson Hills </t>
  </si>
  <si>
    <t>Home Depot USA, Inc</t>
  </si>
  <si>
    <t>21-2425</t>
  </si>
  <si>
    <t>1907 Kinnard Ave</t>
  </si>
  <si>
    <t>Darwin Subdivision Scanlan</t>
  </si>
  <si>
    <t>21-2428</t>
  </si>
  <si>
    <t>1412 Beck St</t>
  </si>
  <si>
    <t>Jorge Arellano</t>
  </si>
  <si>
    <t>21-2386</t>
  </si>
  <si>
    <t>4314 Appalachian Trl</t>
  </si>
  <si>
    <t xml:space="preserve">Stylecraft Builders </t>
  </si>
  <si>
    <t>21-2314</t>
  </si>
  <si>
    <t>1770 Briarcrest Dr</t>
  </si>
  <si>
    <t>Julio Colocho</t>
  </si>
  <si>
    <t>Sail Sign</t>
  </si>
  <si>
    <t>21-2215</t>
  </si>
  <si>
    <t>1930 Cambria Dr</t>
  </si>
  <si>
    <t xml:space="preserve">Boulder Creek </t>
  </si>
  <si>
    <t xml:space="preserve">Ranger Homebuilders </t>
  </si>
  <si>
    <t>21-2398</t>
  </si>
  <si>
    <t>2206 Young Pl</t>
  </si>
  <si>
    <t xml:space="preserve">La Brisa </t>
  </si>
  <si>
    <t>Lucas Construction</t>
  </si>
  <si>
    <t>21-2396</t>
  </si>
  <si>
    <t>1908 Cambria Dr</t>
  </si>
  <si>
    <t>21-2433</t>
  </si>
  <si>
    <t>211 Hanus St</t>
  </si>
  <si>
    <t xml:space="preserve">Hanus </t>
  </si>
  <si>
    <t xml:space="preserve">Maria Garcia </t>
  </si>
  <si>
    <t>20-2691</t>
  </si>
  <si>
    <t>2121 Mountain Wind Lp</t>
  </si>
  <si>
    <t>21-2403</t>
  </si>
  <si>
    <t>5033 Greenstone Way</t>
  </si>
  <si>
    <t>Dewitt Construction Services</t>
  </si>
  <si>
    <t>21-2024</t>
  </si>
  <si>
    <t>2207 Teton Dr</t>
  </si>
  <si>
    <t xml:space="preserve">Park Forest </t>
  </si>
  <si>
    <t xml:space="preserve">Vicente Torres </t>
  </si>
  <si>
    <t>21-2436</t>
  </si>
  <si>
    <t>3104 Heatherwood Dr</t>
  </si>
  <si>
    <t xml:space="preserve">H Bond Construction </t>
  </si>
  <si>
    <t>21-2251</t>
  </si>
  <si>
    <t>21-0067</t>
  </si>
  <si>
    <t>3433 Omaha Ct</t>
  </si>
  <si>
    <t>21-2443</t>
  </si>
  <si>
    <t>1483 Kingsgate Dr</t>
  </si>
  <si>
    <t>21-2442</t>
  </si>
  <si>
    <t>1808 Wehite Stone Dr</t>
  </si>
  <si>
    <t>21-2415</t>
  </si>
  <si>
    <t>304 S Bryan Ave</t>
  </si>
  <si>
    <t>Auto Dent Company LLC</t>
  </si>
  <si>
    <t>21-2416</t>
  </si>
  <si>
    <t>21-2239</t>
  </si>
  <si>
    <t>1825 W SH 21</t>
  </si>
  <si>
    <t>Hector Badillo</t>
  </si>
  <si>
    <t>21-2362</t>
  </si>
  <si>
    <t>2022 Shimla Dr</t>
  </si>
  <si>
    <t xml:space="preserve">Serenity Roofing </t>
  </si>
  <si>
    <t>21-2363</t>
  </si>
  <si>
    <t>2117 Polmont Dr</t>
  </si>
  <si>
    <t>21-2364</t>
  </si>
  <si>
    <t xml:space="preserve">2021 Shimla Dr </t>
  </si>
  <si>
    <t>21-2445</t>
  </si>
  <si>
    <t>2021 Dumfries Dr</t>
  </si>
  <si>
    <t>21-2449</t>
  </si>
  <si>
    <t>2113 Polmont Dr</t>
  </si>
  <si>
    <t>21-2440</t>
  </si>
  <si>
    <t>210 W 26th St</t>
  </si>
  <si>
    <t>21-2450</t>
  </si>
  <si>
    <t>309 Laurel St</t>
  </si>
  <si>
    <t>21-2018</t>
  </si>
  <si>
    <t xml:space="preserve">304 Day Ave. </t>
  </si>
  <si>
    <t xml:space="preserve">Holick </t>
  </si>
  <si>
    <t>Texas Star Propane Services Inc.</t>
  </si>
  <si>
    <t>21-0191</t>
  </si>
  <si>
    <t>1600 Joseph Dr</t>
  </si>
  <si>
    <t>HOAR Construction</t>
  </si>
  <si>
    <t>21-2470</t>
  </si>
  <si>
    <t>2136 Markley  Dr</t>
  </si>
  <si>
    <t>Titan Roofing od Texas LLC</t>
  </si>
  <si>
    <t>21-2469</t>
  </si>
  <si>
    <t>2004 Markley Dr</t>
  </si>
  <si>
    <t>21-2473</t>
  </si>
  <si>
    <t xml:space="preserve">2105 Rockwood Cr </t>
  </si>
  <si>
    <t xml:space="preserve">Rockwood Park Estates </t>
  </si>
  <si>
    <t xml:space="preserve">Schulte Roofing </t>
  </si>
  <si>
    <t>21-0583</t>
  </si>
  <si>
    <t>3501 Falston Grn</t>
  </si>
  <si>
    <t>21-2471</t>
  </si>
  <si>
    <t xml:space="preserve">2122 La Brisa Dr </t>
  </si>
  <si>
    <t>Billy Harris Roofing LLC</t>
  </si>
  <si>
    <t>21-2474</t>
  </si>
  <si>
    <t>2612 Colony Vista Dr</t>
  </si>
  <si>
    <t xml:space="preserve">Your TX Roofer </t>
  </si>
  <si>
    <t>21-2270</t>
  </si>
  <si>
    <t xml:space="preserve">3205 Old Srping Way </t>
  </si>
  <si>
    <t xml:space="preserve">Premier Pools &amp; Spas </t>
  </si>
  <si>
    <t>21-2003</t>
  </si>
  <si>
    <t xml:space="preserve">1229 W 18th St. </t>
  </si>
  <si>
    <t xml:space="preserve">West Side </t>
  </si>
  <si>
    <t xml:space="preserve">Rebuilding Together </t>
  </si>
  <si>
    <t>Centimark Corp</t>
  </si>
  <si>
    <t>Roof</t>
  </si>
  <si>
    <t>Adam Goodwind</t>
  </si>
  <si>
    <t>Interior remodel</t>
  </si>
  <si>
    <t>Marek Brothers</t>
  </si>
  <si>
    <t>Gymn Phase III</t>
  </si>
  <si>
    <t>CHI St Joseph</t>
  </si>
  <si>
    <t>5107 Maroon Creek Dr</t>
  </si>
  <si>
    <t>JC Solar LLC</t>
  </si>
  <si>
    <t>Solar panels</t>
  </si>
  <si>
    <t>Bryan Original Townsite</t>
  </si>
  <si>
    <t>CR Systems Inc</t>
  </si>
  <si>
    <t>David Pickens</t>
  </si>
  <si>
    <t>20-4177</t>
  </si>
  <si>
    <t>The Ground Crew</t>
  </si>
  <si>
    <t>3609 River Birch Cr</t>
  </si>
  <si>
    <t>21-2374</t>
  </si>
  <si>
    <t>5015 Maroon Creek Dr</t>
  </si>
  <si>
    <t>21-2225</t>
  </si>
  <si>
    <t>2700 Evergreen Cr</t>
  </si>
  <si>
    <t xml:space="preserve">Cedar Ridge </t>
  </si>
  <si>
    <t xml:space="preserve">Hoelscher Contracting </t>
  </si>
  <si>
    <t>Levo Holdings LLC</t>
  </si>
  <si>
    <t>21-2259</t>
  </si>
  <si>
    <t xml:space="preserve">500 Olive St </t>
  </si>
  <si>
    <t xml:space="preserve">Palms Construction </t>
  </si>
  <si>
    <t>21-2303</t>
  </si>
  <si>
    <t>1010 E 31st St</t>
  </si>
  <si>
    <t>Gordon</t>
  </si>
  <si>
    <t>Marc Jones Construction</t>
  </si>
  <si>
    <t>21-2300</t>
  </si>
  <si>
    <t>920 Clear Leaf Dr #151</t>
  </si>
  <si>
    <t>Jose Luis Montanez</t>
  </si>
  <si>
    <t>21-2480</t>
  </si>
  <si>
    <t>517 Helena St</t>
  </si>
  <si>
    <t>21-2485</t>
  </si>
  <si>
    <t>2918 Blue Belle Dr</t>
  </si>
  <si>
    <t>21-2487</t>
  </si>
  <si>
    <t xml:space="preserve">5661 Meg Ln </t>
  </si>
  <si>
    <t xml:space="preserve">Arthur Thomas </t>
  </si>
  <si>
    <t>21-2408</t>
  </si>
  <si>
    <t>2003 Mountain Wind Lp</t>
  </si>
  <si>
    <t xml:space="preserve">Autumn Lake </t>
  </si>
  <si>
    <t>21-2409</t>
  </si>
  <si>
    <t>2006 Cobblestone Ln</t>
  </si>
  <si>
    <t>Cobblestone Addition</t>
  </si>
  <si>
    <t>21-2462</t>
  </si>
  <si>
    <t>3926 Park Hurst Dr</t>
  </si>
  <si>
    <t>Tiffany Park Subd.</t>
  </si>
  <si>
    <t>Texas Star</t>
  </si>
  <si>
    <t>Generator</t>
  </si>
  <si>
    <t>Jay Walton</t>
  </si>
  <si>
    <t>21-2460</t>
  </si>
  <si>
    <t>707 E 23rd St</t>
  </si>
  <si>
    <t>Taylor Contracting</t>
  </si>
  <si>
    <t>Siding repairs</t>
  </si>
  <si>
    <t>Saleem Tejani</t>
  </si>
  <si>
    <t>21-2502</t>
  </si>
  <si>
    <t>2005 Dumfries Dr</t>
  </si>
  <si>
    <t>Stinson &amp; Stinson Roofing</t>
  </si>
  <si>
    <t>21-2271</t>
  </si>
  <si>
    <t>4126 Vintage Estates Ct</t>
  </si>
  <si>
    <t>Vintage Estates</t>
  </si>
  <si>
    <t>Blackstone Homes</t>
  </si>
  <si>
    <t>21-2269</t>
  </si>
  <si>
    <t>4138 Vintage Estates Ct</t>
  </si>
  <si>
    <t>21-1948</t>
  </si>
  <si>
    <t>3440 Pointe Du Hoc Dr</t>
  </si>
  <si>
    <t>21-2441</t>
  </si>
  <si>
    <t>1003 Granite Ct</t>
  </si>
  <si>
    <t>Stone Falls</t>
  </si>
  <si>
    <t>B</t>
  </si>
  <si>
    <t>New Phase Construction</t>
  </si>
  <si>
    <t>21-2308</t>
  </si>
  <si>
    <t>3221 Old Spring Way</t>
  </si>
  <si>
    <t xml:space="preserve">Greenbrier </t>
  </si>
  <si>
    <t>Robbie Robinson Ltd</t>
  </si>
  <si>
    <t>21-2367</t>
  </si>
  <si>
    <t>4211 Peregrine Way</t>
  </si>
  <si>
    <t>Hall Homes LLC</t>
  </si>
  <si>
    <t>21-2578</t>
  </si>
  <si>
    <t>2001 Orman St</t>
  </si>
  <si>
    <t>Beason Revised</t>
  </si>
  <si>
    <t>Castillow Roofing &amp; Const</t>
  </si>
  <si>
    <t>21-2567</t>
  </si>
  <si>
    <t>2713 Barronwood Dr</t>
  </si>
  <si>
    <t>Oak Meadow</t>
  </si>
  <si>
    <t>Allison General Services</t>
  </si>
  <si>
    <t>21-2571</t>
  </si>
  <si>
    <t>3111 Rolling Glen Dr</t>
  </si>
  <si>
    <t>Westwood Estates</t>
  </si>
  <si>
    <t>Lone Star Roof Systems</t>
  </si>
  <si>
    <t>21-2570</t>
  </si>
  <si>
    <t>2845 Persimmon Ridge Ct</t>
  </si>
  <si>
    <t>Traditions</t>
  </si>
  <si>
    <t>21-2554</t>
  </si>
  <si>
    <t>1800 Beaver Pond Ct</t>
  </si>
  <si>
    <t>21-2556</t>
  </si>
  <si>
    <t>3003 Westwood Main</t>
  </si>
  <si>
    <t>21-2541</t>
  </si>
  <si>
    <t>103 Craftsman Ct</t>
  </si>
  <si>
    <t>21-2540</t>
  </si>
  <si>
    <t>1326 Virginia St</t>
  </si>
  <si>
    <t>Fannin</t>
  </si>
  <si>
    <t>21-2550</t>
  </si>
  <si>
    <t>2110 Markley Dr</t>
  </si>
  <si>
    <t>21-2340</t>
  </si>
  <si>
    <t>1708 Gray Stone Dr</t>
  </si>
  <si>
    <t>United Roofing &amp; Sheetmetal</t>
  </si>
  <si>
    <t>21-2341</t>
  </si>
  <si>
    <t>804 Yegua St</t>
  </si>
  <si>
    <t>Villa West</t>
  </si>
  <si>
    <t>21-2342</t>
  </si>
  <si>
    <t>1702 Gray Stone Dr</t>
  </si>
  <si>
    <t>21-2343</t>
  </si>
  <si>
    <t>1803 Ibis Ct</t>
  </si>
  <si>
    <t>21-2344</t>
  </si>
  <si>
    <t>1805 Gray Stone Dr</t>
  </si>
  <si>
    <t>21-2345</t>
  </si>
  <si>
    <t>1704 White Stone Dr</t>
  </si>
  <si>
    <t>21-2346</t>
  </si>
  <si>
    <t>1707 Beaver Pond Ct</t>
  </si>
  <si>
    <t>21-2347</t>
  </si>
  <si>
    <t>4930 Laura Ln</t>
  </si>
  <si>
    <t>Northwood</t>
  </si>
  <si>
    <t>21-2348</t>
  </si>
  <si>
    <t>301 Bizzell St</t>
  </si>
  <si>
    <t>Beckwith</t>
  </si>
  <si>
    <t>21-2349</t>
  </si>
  <si>
    <t>1818 Gray Stone Dr</t>
  </si>
  <si>
    <t>21-2350</t>
  </si>
  <si>
    <t>2012 Cassandra Ct</t>
  </si>
  <si>
    <t>Dominion Oaks</t>
  </si>
  <si>
    <t>20-4101</t>
  </si>
  <si>
    <t>5106 Miramont Cr</t>
  </si>
  <si>
    <t>21-2553</t>
  </si>
  <si>
    <t>2018 Kathryn Dr</t>
  </si>
  <si>
    <t>21-2574</t>
  </si>
  <si>
    <t>3208 Bluegrass St</t>
  </si>
  <si>
    <t>Glockzin</t>
  </si>
  <si>
    <t>Garcia Roofing</t>
  </si>
  <si>
    <t>21-2497</t>
  </si>
  <si>
    <t>2829 Brandywind Cr</t>
  </si>
  <si>
    <t>Walton Residential Services</t>
  </si>
  <si>
    <t>21-2492</t>
  </si>
  <si>
    <t>2626 Westwood Main</t>
  </si>
  <si>
    <t>21-2495</t>
  </si>
  <si>
    <t>1709 Echols St A-B</t>
  </si>
  <si>
    <t>Glenwood Church</t>
  </si>
  <si>
    <t>Gonzalo Hernandez</t>
  </si>
  <si>
    <t>21-2489</t>
  </si>
  <si>
    <t>2004 Lexi Ln</t>
  </si>
  <si>
    <t>BCS Roofing</t>
  </si>
  <si>
    <t>21-2488</t>
  </si>
  <si>
    <t>2008 Lexi Ln</t>
  </si>
  <si>
    <t>21-2501</t>
  </si>
  <si>
    <t>904 E 23rd St</t>
  </si>
  <si>
    <t>Luis Gaspar</t>
  </si>
  <si>
    <t>21-2459</t>
  </si>
  <si>
    <t>203 Ehlinger Dr</t>
  </si>
  <si>
    <t>Ehlinger Place</t>
  </si>
  <si>
    <t>Aggieland Roofing</t>
  </si>
  <si>
    <t>21-2458</t>
  </si>
  <si>
    <t>411 E Brookside Dr</t>
  </si>
  <si>
    <t>North Oakwood</t>
  </si>
  <si>
    <t>21-2457</t>
  </si>
  <si>
    <t>3211 Deer Trl</t>
  </si>
  <si>
    <t>21-2456</t>
  </si>
  <si>
    <t>5905 Sheffield Terrace Ln</t>
  </si>
  <si>
    <t>21-2455</t>
  </si>
  <si>
    <t>911 Westview St</t>
  </si>
  <si>
    <t>Carter Creek Place</t>
  </si>
  <si>
    <t>21-2454</t>
  </si>
  <si>
    <t>1305 Garden Ln</t>
  </si>
  <si>
    <t>North Manor</t>
  </si>
  <si>
    <t>21-2395</t>
  </si>
  <si>
    <t>2603 Symphony Park Dr</t>
  </si>
  <si>
    <t>21-2394</t>
  </si>
  <si>
    <t>2308 W Briargate Dr</t>
  </si>
  <si>
    <t>Briarcrest Valley</t>
  </si>
  <si>
    <t>21-2393</t>
  </si>
  <si>
    <t>900 Westview St</t>
  </si>
  <si>
    <t>Westview Townhomes</t>
  </si>
  <si>
    <t>21-2392</t>
  </si>
  <si>
    <t>2012 Cobblestone Ln</t>
  </si>
  <si>
    <t>21-2465</t>
  </si>
  <si>
    <t>2020 Stubbs Dr</t>
  </si>
  <si>
    <t>21-2464</t>
  </si>
  <si>
    <t>912 Bob White St</t>
  </si>
  <si>
    <t>21-2463</t>
  </si>
  <si>
    <t>2029 Stubbs Dr</t>
  </si>
  <si>
    <t>21-2499</t>
  </si>
  <si>
    <t>1404-1406 Western Oaks Ct</t>
  </si>
  <si>
    <t>Siddall Construction LLC</t>
  </si>
  <si>
    <t>21-2503</t>
  </si>
  <si>
    <t>1496 Kingsgate Dr</t>
  </si>
  <si>
    <t>Stylecraft Builders</t>
  </si>
  <si>
    <t>21-2504</t>
  </si>
  <si>
    <t>2044 Theresa Dr</t>
  </si>
  <si>
    <t>21-2490</t>
  </si>
  <si>
    <t>1416 Burt St</t>
  </si>
  <si>
    <t>Thomas</t>
  </si>
  <si>
    <t>21-2494</t>
  </si>
  <si>
    <t>725 Garden Acres Blvd</t>
  </si>
  <si>
    <t>Garden Acres</t>
  </si>
  <si>
    <t>365 Roof Repair LLC</t>
  </si>
  <si>
    <t>21-2511</t>
  </si>
  <si>
    <t>2926 Blue Belle Dr</t>
  </si>
  <si>
    <t>21-2510</t>
  </si>
  <si>
    <t>3313 Emory Oak Dr</t>
  </si>
  <si>
    <t>21-2509</t>
  </si>
  <si>
    <t>1803 Gray Stone Dr</t>
  </si>
  <si>
    <t>21-2508</t>
  </si>
  <si>
    <t>1817 Gray Stone Dr</t>
  </si>
  <si>
    <t>21-2507</t>
  </si>
  <si>
    <t>2701 Lynnwood Ct</t>
  </si>
  <si>
    <t>21-2513</t>
  </si>
  <si>
    <t>1458 Kingsgate Dr</t>
  </si>
  <si>
    <t>21-2585</t>
  </si>
  <si>
    <t>3115 Heatherwood Dr</t>
  </si>
  <si>
    <t>Villa Forest</t>
  </si>
  <si>
    <t>J&amp;G Roofing</t>
  </si>
  <si>
    <t>21-2514</t>
  </si>
  <si>
    <t>2023 Shimla Dr</t>
  </si>
  <si>
    <t>21-2512</t>
  </si>
  <si>
    <t>2022 Dumfries Dr</t>
  </si>
  <si>
    <t>21-2516</t>
  </si>
  <si>
    <t>1916 Wilderland Cr</t>
  </si>
  <si>
    <t>21-2493</t>
  </si>
  <si>
    <t>Scasta Place</t>
  </si>
  <si>
    <t>Justina Herklotz</t>
  </si>
  <si>
    <t>3500 Southview Cr</t>
  </si>
  <si>
    <t>21-2491</t>
  </si>
  <si>
    <t>1468 Kingsgate Dr</t>
  </si>
  <si>
    <t>Hargrove Roofing</t>
  </si>
  <si>
    <t>21-2542</t>
  </si>
  <si>
    <t>2707 Flanigan St</t>
  </si>
  <si>
    <t>21-2528</t>
  </si>
  <si>
    <t>3208 Turtle Grove Cr</t>
  </si>
  <si>
    <t>Jen Roofing</t>
  </si>
  <si>
    <t>21-2189</t>
  </si>
  <si>
    <t>603 Ethel Blvd</t>
  </si>
  <si>
    <t>Culpepper Manor</t>
  </si>
  <si>
    <t>David Schell</t>
  </si>
  <si>
    <t>21-2521</t>
  </si>
  <si>
    <t>2006 Jester Trl</t>
  </si>
  <si>
    <t>Holden Roofing Inc</t>
  </si>
  <si>
    <t>21-2522</t>
  </si>
  <si>
    <t>2125 Stubbs Dr</t>
  </si>
  <si>
    <t>21-2523</t>
  </si>
  <si>
    <t>2005 Polmont Dr</t>
  </si>
  <si>
    <t>21-2524</t>
  </si>
  <si>
    <t>2120 Stubbs Dr</t>
  </si>
  <si>
    <t>21-2525</t>
  </si>
  <si>
    <t>2034 Polmont Dr</t>
  </si>
  <si>
    <t>21-2526</t>
  </si>
  <si>
    <t>2124 Stubbs Dr</t>
  </si>
  <si>
    <t>21-2527</t>
  </si>
  <si>
    <t>4602 Winchester Dr</t>
  </si>
  <si>
    <t>21-2067</t>
  </si>
  <si>
    <t>2152 Stone Meadow Cr</t>
  </si>
  <si>
    <t>Cruz Construction</t>
  </si>
  <si>
    <t>21-2224</t>
  </si>
  <si>
    <t>1542 W Villa Maria Rd</t>
  </si>
  <si>
    <t>Sign Remedy Inc</t>
  </si>
  <si>
    <t>Flag pole</t>
  </si>
  <si>
    <t>Chick-Fil-A</t>
  </si>
  <si>
    <t>21-1398</t>
  </si>
  <si>
    <t>1910 La Brisa Dr</t>
  </si>
  <si>
    <t>La Brisa</t>
  </si>
  <si>
    <t>James Siegert</t>
  </si>
  <si>
    <t>Renovation</t>
  </si>
  <si>
    <t>Tasweer Rahman</t>
  </si>
  <si>
    <t>21-2410</t>
  </si>
  <si>
    <t>3118 Palmetto Trl</t>
  </si>
  <si>
    <t>Malek Service Co</t>
  </si>
  <si>
    <t>David Deberry</t>
  </si>
  <si>
    <t>21-2366</t>
  </si>
  <si>
    <t>2037 Polmont Dr</t>
  </si>
  <si>
    <t>Travis Vollmering</t>
  </si>
  <si>
    <t>21-2375</t>
  </si>
  <si>
    <t>4708 Coyotillo Way</t>
  </si>
  <si>
    <t>21-2466</t>
  </si>
  <si>
    <t>502 E MLK St</t>
  </si>
  <si>
    <t>Americas Choice Roofing</t>
  </si>
  <si>
    <t>Shiloh Baptist Church</t>
  </si>
  <si>
    <t>21-2539</t>
  </si>
  <si>
    <t>2650 Beck St B8</t>
  </si>
  <si>
    <t>SFA</t>
  </si>
  <si>
    <t>Quick Roofing LLC</t>
  </si>
  <si>
    <t>Wayne Adamik</t>
  </si>
  <si>
    <t>21-2538</t>
  </si>
  <si>
    <t>2650 Beck St B7</t>
  </si>
  <si>
    <t>21-2537</t>
  </si>
  <si>
    <t>2650 Beck St B6</t>
  </si>
  <si>
    <t>21-2536</t>
  </si>
  <si>
    <t>2650 Beck St B5</t>
  </si>
  <si>
    <t>21-2535</t>
  </si>
  <si>
    <t>2650 Beck St B4</t>
  </si>
  <si>
    <t>21-2533</t>
  </si>
  <si>
    <t>2650 Beck St B3</t>
  </si>
  <si>
    <t>21-2532</t>
  </si>
  <si>
    <t>2650 Beck St B2</t>
  </si>
  <si>
    <t>21-2531</t>
  </si>
  <si>
    <t>2650 Beck St B1</t>
  </si>
  <si>
    <t>21-2382</t>
  </si>
  <si>
    <t>1929 Country Club Dr</t>
  </si>
  <si>
    <t>John Austin</t>
  </si>
  <si>
    <t>Synergynds</t>
  </si>
  <si>
    <t>Repair</t>
  </si>
  <si>
    <t>City of Bryan</t>
  </si>
  <si>
    <t>21-2132</t>
  </si>
  <si>
    <t>3353 Stonington Way</t>
  </si>
  <si>
    <t>The Pool Guy</t>
  </si>
  <si>
    <t>20-4376</t>
  </si>
  <si>
    <t>1953 Cartwright St</t>
  </si>
  <si>
    <t>Geoscapes of Texas Inc</t>
  </si>
  <si>
    <t>20-4372</t>
  </si>
  <si>
    <t>1954 Cartwright St</t>
  </si>
  <si>
    <t>20-4364</t>
  </si>
  <si>
    <t>1960 Cartwright St</t>
  </si>
  <si>
    <t>20-4373</t>
  </si>
  <si>
    <t>1948 Cartwright St</t>
  </si>
  <si>
    <t>21-0165</t>
  </si>
  <si>
    <t>2074 Viva Rd</t>
  </si>
  <si>
    <t>21-0170</t>
  </si>
  <si>
    <t>3237 Arundala Way</t>
  </si>
  <si>
    <t>Colton Rhodes Lawn</t>
  </si>
  <si>
    <t>21-0306</t>
  </si>
  <si>
    <t>1921 Shimla Ct</t>
  </si>
  <si>
    <t>21-0172</t>
  </si>
  <si>
    <t>1909 Cambria Dr</t>
  </si>
  <si>
    <t>20-3911</t>
  </si>
  <si>
    <t>3545 Leesburg Path</t>
  </si>
  <si>
    <t>Custom Irrigation - Houston</t>
  </si>
  <si>
    <t>20-4327</t>
  </si>
  <si>
    <t>1959 Cartwright St</t>
  </si>
  <si>
    <t>21-2238</t>
  </si>
  <si>
    <t>2220 N Earl Rudder Fwy</t>
  </si>
  <si>
    <t>Woodville Acres</t>
  </si>
  <si>
    <t>Precision Hail</t>
  </si>
  <si>
    <t>Banners (2)</t>
  </si>
  <si>
    <t>21-2479</t>
  </si>
  <si>
    <t>3239 Wilkes St</t>
  </si>
  <si>
    <t>Bryan North</t>
  </si>
  <si>
    <t>Maria Mendez Taqueria</t>
  </si>
  <si>
    <t>Sail Signs (2)</t>
  </si>
  <si>
    <t>21-2283</t>
  </si>
  <si>
    <t>901 N Earl Rudder Fwy</t>
  </si>
  <si>
    <t>Haney Booneville</t>
  </si>
  <si>
    <t>Direct Auto Hail Repair</t>
  </si>
  <si>
    <t>21-2605</t>
  </si>
  <si>
    <t>2823 Muirwood Ct</t>
  </si>
  <si>
    <t>21-2602</t>
  </si>
  <si>
    <t>1808 Ibis Ct</t>
  </si>
  <si>
    <t>21-2603</t>
  </si>
  <si>
    <t>2925 Ambrose Dr</t>
  </si>
  <si>
    <t>Austins Colony</t>
  </si>
  <si>
    <t>21-2604</t>
  </si>
  <si>
    <t>3320 Emory Oak Dr</t>
  </si>
  <si>
    <t>21-2617</t>
  </si>
  <si>
    <t>4922 Park Land Dr</t>
  </si>
  <si>
    <t>All Roofing and Remodeling</t>
  </si>
  <si>
    <t>21-2619</t>
  </si>
  <si>
    <t>1918 Meridian Ct</t>
  </si>
  <si>
    <t>21-2618</t>
  </si>
  <si>
    <t>2015 Dumfries Dr</t>
  </si>
  <si>
    <t>21-2568</t>
  </si>
  <si>
    <t>2945 Mirrormere Cr</t>
  </si>
  <si>
    <t>21-2615</t>
  </si>
  <si>
    <t>305 Greenway Dr</t>
  </si>
  <si>
    <t>Oak Terrace</t>
  </si>
  <si>
    <t>21-2614</t>
  </si>
  <si>
    <t>2900 Camelot Dr</t>
  </si>
  <si>
    <t>Briarcreek Forest</t>
  </si>
  <si>
    <t>21-2613</t>
  </si>
  <si>
    <t>1717 Beaver Pond Ct</t>
  </si>
  <si>
    <t>21-2612</t>
  </si>
  <si>
    <t>3706 Williams Trace Dr</t>
  </si>
  <si>
    <t>21-2597</t>
  </si>
  <si>
    <t>3109 Palmetto Ln</t>
  </si>
  <si>
    <t>21-2563</t>
  </si>
  <si>
    <t>2406 Westwood Main</t>
  </si>
  <si>
    <t>21-2594</t>
  </si>
  <si>
    <t>3012 Westwood Main</t>
  </si>
  <si>
    <t>Mills Homes</t>
  </si>
  <si>
    <t>21-2101</t>
  </si>
  <si>
    <t>1124 E Villa Maria Rd</t>
  </si>
  <si>
    <t>Jacob Pena</t>
  </si>
  <si>
    <t>21-2569</t>
  </si>
  <si>
    <t>4501 S Texas Ave</t>
  </si>
  <si>
    <t>Beverly Estates</t>
  </si>
  <si>
    <t>Sign Pro</t>
  </si>
  <si>
    <t>Wall illuminated</t>
  </si>
  <si>
    <t>21-2437</t>
  </si>
  <si>
    <t>2300 E SH 21 #200</t>
  </si>
  <si>
    <t>North View</t>
  </si>
  <si>
    <t>21-0027</t>
  </si>
  <si>
    <t>3432 Utah Ct</t>
  </si>
  <si>
    <t>21-0499</t>
  </si>
  <si>
    <t>3436 Utah Ct</t>
  </si>
  <si>
    <t>21-0496</t>
  </si>
  <si>
    <t>3440 Utah Ct</t>
  </si>
  <si>
    <t>21-2599</t>
  </si>
  <si>
    <t>5121 Miramont Cr</t>
  </si>
  <si>
    <t>Miramont</t>
  </si>
  <si>
    <t>Texas Landscape Creations</t>
  </si>
  <si>
    <t>21-2439</t>
  </si>
  <si>
    <t>3424 Pointe Du Hoc Dr</t>
  </si>
  <si>
    <t>3601 River Birch Cr</t>
  </si>
  <si>
    <t>Murphy Signature Homes</t>
  </si>
  <si>
    <t>21-2424</t>
  </si>
  <si>
    <t>1901 Thorndyke Ln</t>
  </si>
  <si>
    <t>Omega Builders - Temple</t>
  </si>
  <si>
    <t>21-2448</t>
  </si>
  <si>
    <t>4114 Corvallis Ct</t>
  </si>
  <si>
    <t>RNL Homebuilders LLC</t>
  </si>
  <si>
    <t>21-1992</t>
  </si>
  <si>
    <t>3224 Glencairn Ct</t>
  </si>
  <si>
    <t>Benjamin Rivers Homes</t>
  </si>
  <si>
    <t>21-2447</t>
  </si>
  <si>
    <t>4302 Appalachian Trl</t>
  </si>
  <si>
    <t>21-2453</t>
  </si>
  <si>
    <t>3000 Balsam Ct</t>
  </si>
  <si>
    <t>20c</t>
  </si>
  <si>
    <t>21-2581</t>
  </si>
  <si>
    <t>3024 Westwood Main</t>
  </si>
  <si>
    <t>Freedom Solar Power</t>
  </si>
  <si>
    <t>Robert Wagner</t>
  </si>
  <si>
    <t>21-2668</t>
  </si>
  <si>
    <t>2804 Maroon Ct</t>
  </si>
  <si>
    <t>4 unit reroof</t>
  </si>
  <si>
    <t>William Cole LLC</t>
  </si>
  <si>
    <t>21-2577</t>
  </si>
  <si>
    <t>201 N Texas Ave</t>
  </si>
  <si>
    <t>Lessman Roofing &amp; Sheetmetal</t>
  </si>
  <si>
    <t>Brazos County</t>
  </si>
  <si>
    <t>21-2579</t>
  </si>
  <si>
    <t>21-2380</t>
  </si>
  <si>
    <t>3030 S Texas Ave</t>
  </si>
  <si>
    <t>Midway Place</t>
  </si>
  <si>
    <t>Advanced Sign Company</t>
  </si>
  <si>
    <t>21-2381</t>
  </si>
  <si>
    <t>Freestanding illum</t>
  </si>
  <si>
    <t>21-2609</t>
  </si>
  <si>
    <t>1340 N Earl Rudder Fwy</t>
  </si>
  <si>
    <t>Stephen F Austin</t>
  </si>
  <si>
    <t>Wakefield Sign Co</t>
  </si>
  <si>
    <t>1426 Groesbeck St #100</t>
  </si>
  <si>
    <t>Coulter</t>
  </si>
  <si>
    <t>Max Martinez</t>
  </si>
  <si>
    <t>21-2287</t>
  </si>
  <si>
    <t>307 McCulloch St</t>
  </si>
  <si>
    <t>Henderson Revised</t>
  </si>
  <si>
    <t>Taplin &amp; Sons Trucking</t>
  </si>
  <si>
    <t>21-2336</t>
  </si>
  <si>
    <t>3506 Broad Oak Cr</t>
  </si>
  <si>
    <t>Wheeler Ridge</t>
  </si>
  <si>
    <t>Paradise Oasis Pools</t>
  </si>
  <si>
    <t>20-4431</t>
  </si>
  <si>
    <t>4809 Native Tree Ln</t>
  </si>
  <si>
    <t>21-0173</t>
  </si>
  <si>
    <t>1901 Cambria Dr</t>
  </si>
  <si>
    <t>21-2659</t>
  </si>
  <si>
    <t>304 Sulphur Springs Rd #106</t>
  </si>
  <si>
    <t>21-2658</t>
  </si>
  <si>
    <t>304 Sulphur Springs Rd #105</t>
  </si>
  <si>
    <t>21-2657</t>
  </si>
  <si>
    <t>304 Sulphur Springs Rd #104</t>
  </si>
  <si>
    <t>21-2656</t>
  </si>
  <si>
    <t>304 Sulphur Springs Rd #103</t>
  </si>
  <si>
    <t>21-2655</t>
  </si>
  <si>
    <t>304 Sulphur Springs Rd #102</t>
  </si>
  <si>
    <t>21-2654</t>
  </si>
  <si>
    <t>304 Sulphur Springs Rd #101</t>
  </si>
  <si>
    <t>21-0469</t>
  </si>
  <si>
    <t>2045 Theresa Dr</t>
  </si>
  <si>
    <t>21-2683</t>
  </si>
  <si>
    <t>202 S Parker Ave</t>
  </si>
  <si>
    <t>21-2631</t>
  </si>
  <si>
    <t>3803 Sunnybrook Ln</t>
  </si>
  <si>
    <t>Enchanted Meadows</t>
  </si>
  <si>
    <t>T &amp; R Construction</t>
  </si>
  <si>
    <t>21-2670</t>
  </si>
  <si>
    <t>2700 Darwood Ct</t>
  </si>
  <si>
    <t>Chuck Kelly Roofing</t>
  </si>
  <si>
    <t>21-2610</t>
  </si>
  <si>
    <t>2802 Cherry Creek Cr</t>
  </si>
  <si>
    <t>Briarcrest Estates</t>
  </si>
  <si>
    <t>21-2681</t>
  </si>
  <si>
    <t>1215 Ursuline Ave</t>
  </si>
  <si>
    <t>Batts</t>
  </si>
  <si>
    <t>21-2486</t>
  </si>
  <si>
    <t>705-707 W 18th St</t>
  </si>
  <si>
    <t>21-2645</t>
  </si>
  <si>
    <t>1725 Richmond Ave</t>
  </si>
  <si>
    <t>Wood Forest</t>
  </si>
  <si>
    <t>21-2644</t>
  </si>
  <si>
    <t>2713 Mirkwood Ct</t>
  </si>
  <si>
    <t>21-2642</t>
  </si>
  <si>
    <t>1400 E 27th St</t>
  </si>
  <si>
    <t>Ferreri</t>
  </si>
  <si>
    <t>21-2641</t>
  </si>
  <si>
    <t>404 Tee Dr</t>
  </si>
  <si>
    <t>Country Club Estates</t>
  </si>
  <si>
    <t>21-2629</t>
  </si>
  <si>
    <t>4303 Colony Chase Dr</t>
  </si>
  <si>
    <t>21-2637</t>
  </si>
  <si>
    <t>1310 Garden Ln</t>
  </si>
  <si>
    <t>21-2638</t>
  </si>
  <si>
    <t>2008 Rockwood Dr</t>
  </si>
  <si>
    <t>21-2639</t>
  </si>
  <si>
    <t>Southern Creek homes LLC</t>
  </si>
  <si>
    <t>21-2664</t>
  </si>
  <si>
    <t>1466 Kingsgate Dr</t>
  </si>
  <si>
    <t>21-2663</t>
  </si>
  <si>
    <t>21-2661</t>
  </si>
  <si>
    <t>21-2646</t>
  </si>
  <si>
    <t>2200 Colony Cr</t>
  </si>
  <si>
    <t>21-2671</t>
  </si>
  <si>
    <t>1508 Bennett St</t>
  </si>
  <si>
    <t>Cloisters</t>
  </si>
  <si>
    <t>21-2593</t>
  </si>
  <si>
    <t>2106 Stubbs Dr</t>
  </si>
  <si>
    <t>21-2592</t>
  </si>
  <si>
    <t>2009 Dumfries Dr</t>
  </si>
  <si>
    <t>21-1706</t>
  </si>
  <si>
    <t>4110 N Texas Ave</t>
  </si>
  <si>
    <t>Moses Baine</t>
  </si>
  <si>
    <t>Rhodes Building Systems</t>
  </si>
  <si>
    <t>21-2624</t>
  </si>
  <si>
    <t>1720 Dillon Ave</t>
  </si>
  <si>
    <t>Woodson Heights</t>
  </si>
  <si>
    <t>21-2634</t>
  </si>
  <si>
    <t>2916 Helm's Gate Cr</t>
  </si>
  <si>
    <t>21-2633</t>
  </si>
  <si>
    <t>2005 Elvenking Ct</t>
  </si>
  <si>
    <t>21-2632</t>
  </si>
  <si>
    <t>710 Meadow Ln</t>
  </si>
  <si>
    <t>Meadowbrook</t>
  </si>
  <si>
    <t>HHH Enterprises</t>
  </si>
  <si>
    <t>21-1548</t>
  </si>
  <si>
    <t>2740 Osborn Ln</t>
  </si>
  <si>
    <t>Windham</t>
  </si>
  <si>
    <t>Nexius</t>
  </si>
  <si>
    <t>Cell tower equipment</t>
  </si>
  <si>
    <t>SBA Communications</t>
  </si>
  <si>
    <t>21-2621</t>
  </si>
  <si>
    <t>975 Crossing Dr</t>
  </si>
  <si>
    <t>Jonathan Martin</t>
  </si>
  <si>
    <t>21-1631</t>
  </si>
  <si>
    <t>2012 Polmont Dr</t>
  </si>
  <si>
    <t>Sunshine Fun Pools</t>
  </si>
  <si>
    <t>21-1113</t>
  </si>
  <si>
    <t>2105 Cabot Cr</t>
  </si>
  <si>
    <t>East Park</t>
  </si>
  <si>
    <t>Jeffrey T Regan</t>
  </si>
  <si>
    <t>21-2620</t>
  </si>
  <si>
    <t>2800 N Texas Ave</t>
  </si>
  <si>
    <t>EMR Sail Signs</t>
  </si>
  <si>
    <t>21-0171</t>
  </si>
  <si>
    <t>3409 Omaha Ct</t>
  </si>
  <si>
    <t>21-0024</t>
  </si>
  <si>
    <t>3405 Utah Ct</t>
  </si>
  <si>
    <t>21-0686</t>
  </si>
  <si>
    <t>3412 Utah Ct</t>
  </si>
  <si>
    <t>21-2721</t>
  </si>
  <si>
    <t>401 E North Ave</t>
  </si>
  <si>
    <t>21-2719</t>
  </si>
  <si>
    <t>712 E 28th St</t>
  </si>
  <si>
    <t>Hill</t>
  </si>
  <si>
    <t>21-2680</t>
  </si>
  <si>
    <t>2014 Jester Trl</t>
  </si>
  <si>
    <t>Infinity Roofing &amp; Siding</t>
  </si>
  <si>
    <t>21-2700</t>
  </si>
  <si>
    <t>2139 Dumfries Dr</t>
  </si>
  <si>
    <t>21-2697</t>
  </si>
  <si>
    <t>1481 Kingsgate Dr</t>
  </si>
  <si>
    <t>21-2698</t>
  </si>
  <si>
    <t>2422 E Briargate Dr</t>
  </si>
  <si>
    <t>Brazos Valley Roofing</t>
  </si>
  <si>
    <t>21-2699</t>
  </si>
  <si>
    <t>410 Montauk Ct</t>
  </si>
  <si>
    <t xml:space="preserve">Zeno Phillips </t>
  </si>
  <si>
    <t>21-2623</t>
  </si>
  <si>
    <t>2313 Sandy Ln</t>
  </si>
  <si>
    <t>Oak Glade</t>
  </si>
  <si>
    <t>Sierra Nevada Homes</t>
  </si>
  <si>
    <t>21-2684</t>
  </si>
  <si>
    <t>2908 Mirrormere Cr</t>
  </si>
  <si>
    <t>21-2687</t>
  </si>
  <si>
    <t>2711 Colony Village Dr</t>
  </si>
  <si>
    <t>21-2688</t>
  </si>
  <si>
    <t>3901 Cheshire Ct</t>
  </si>
  <si>
    <t>Windover East</t>
  </si>
  <si>
    <t>21-2651</t>
  </si>
  <si>
    <t>413 S Hutchins Ave</t>
  </si>
  <si>
    <t>Mitchell</t>
  </si>
  <si>
    <t>21-2715</t>
  </si>
  <si>
    <t>21-2728</t>
  </si>
  <si>
    <t>903 W 18th St</t>
  </si>
  <si>
    <t>Hammond</t>
  </si>
  <si>
    <t>Jose Perez</t>
  </si>
  <si>
    <t>21-2745</t>
  </si>
  <si>
    <t>3207 Turtle Grove Cr</t>
  </si>
  <si>
    <t>Serenity Roofing &amp; Const</t>
  </si>
  <si>
    <t>21-2753</t>
  </si>
  <si>
    <t>506 E Dodge St</t>
  </si>
  <si>
    <t>Phillips</t>
  </si>
  <si>
    <t>Alberto Saenz</t>
  </si>
  <si>
    <t>21-2738</t>
  </si>
  <si>
    <t>1710 Briarcrest Dr</t>
  </si>
  <si>
    <t>First Bank Galleria</t>
  </si>
  <si>
    <t>21-0564</t>
  </si>
  <si>
    <t>3006 Alpha Ct</t>
  </si>
  <si>
    <t>Aggieland Turf Pros LLC</t>
  </si>
  <si>
    <t>21-0055</t>
  </si>
  <si>
    <t>3029 Wolfpack Loop</t>
  </si>
  <si>
    <t>21-0630</t>
  </si>
  <si>
    <t>1906 Shimla Ct</t>
  </si>
  <si>
    <t>21-0575</t>
  </si>
  <si>
    <t>1920 Shimla Ct</t>
  </si>
  <si>
    <t>21-1013</t>
  </si>
  <si>
    <t>10256 SH 30 B1</t>
  </si>
  <si>
    <t>Norman Construction Services</t>
  </si>
  <si>
    <t>Storage bldg 1</t>
  </si>
  <si>
    <t>PVD Development Co LLC</t>
  </si>
  <si>
    <t>21-1014</t>
  </si>
  <si>
    <t>10256 SH 30 B2</t>
  </si>
  <si>
    <t>Storage bldg 2</t>
  </si>
  <si>
    <t>21-2368</t>
  </si>
  <si>
    <t>Hoar Construction</t>
  </si>
  <si>
    <t>St Joseph Hospital &amp; Health</t>
  </si>
  <si>
    <t>21-2435</t>
  </si>
  <si>
    <t>804 W WJB Pkwy</t>
  </si>
  <si>
    <t>Lupe Ostiguin</t>
  </si>
  <si>
    <t>21-1831</t>
  </si>
  <si>
    <t>3310 Oak Ridge Dr</t>
  </si>
  <si>
    <t>Swift Corporation LLC</t>
  </si>
  <si>
    <t>Remodel</t>
  </si>
  <si>
    <t>Gloria Carlos</t>
  </si>
  <si>
    <t>21-2761</t>
  </si>
  <si>
    <t>920 Clear Leaf Dr #9A</t>
  </si>
  <si>
    <t>Zindi Castillo</t>
  </si>
  <si>
    <t>21-2726</t>
  </si>
  <si>
    <t>2105 S College Ave</t>
  </si>
  <si>
    <t>Hillcrest</t>
  </si>
  <si>
    <t>Extreme Roofing &amp; Const</t>
  </si>
  <si>
    <t>21-2746</t>
  </si>
  <si>
    <t>811 W 17th St</t>
  </si>
  <si>
    <t>Bryans 1st</t>
  </si>
  <si>
    <t>21-2705</t>
  </si>
  <si>
    <t>2210 W Briargate Dr</t>
  </si>
  <si>
    <t>Knight Engineering Services</t>
  </si>
  <si>
    <t>21-2754</t>
  </si>
  <si>
    <t>2523 Rhapsody Ct</t>
  </si>
  <si>
    <t>Precision Roofing Group</t>
  </si>
  <si>
    <t>21-2755</t>
  </si>
  <si>
    <t>2017 Cedarwood Dr</t>
  </si>
  <si>
    <t>21-1864</t>
  </si>
  <si>
    <t>805 Blanco Ln</t>
  </si>
  <si>
    <t>21-2647</t>
  </si>
  <si>
    <t>3702 Oak Ridge Dr</t>
  </si>
  <si>
    <t>Jeff Jones Custom Homes</t>
  </si>
  <si>
    <t>21-2773</t>
  </si>
  <si>
    <t>2047 Brisbane Way</t>
  </si>
  <si>
    <t>21-2772</t>
  </si>
  <si>
    <t>21-2757</t>
  </si>
  <si>
    <t>2912 Braeburn St</t>
  </si>
  <si>
    <t>Roofing &amp; Restoration Serv</t>
  </si>
  <si>
    <t>21-2771</t>
  </si>
  <si>
    <t>2323 Avon St</t>
  </si>
  <si>
    <t>Windover</t>
  </si>
  <si>
    <t>21-2768</t>
  </si>
  <si>
    <t>2702 Westwood Main</t>
  </si>
  <si>
    <t>21-2766</t>
  </si>
  <si>
    <t>107 E North Ave</t>
  </si>
  <si>
    <t>21-2600</t>
  </si>
  <si>
    <t>4315 Appalachian Trl</t>
  </si>
  <si>
    <t>21-2583</t>
  </si>
  <si>
    <t>1005 E 25th St</t>
  </si>
  <si>
    <t>Travis Park</t>
  </si>
  <si>
    <t>Pedro Garcia</t>
  </si>
  <si>
    <t>21-2150</t>
  </si>
  <si>
    <t>4813 Miravista Ct</t>
  </si>
  <si>
    <t>Jefferson Christian Custom Homes</t>
  </si>
  <si>
    <t>21-1641</t>
  </si>
  <si>
    <t>4793 Underbrush Xing</t>
  </si>
  <si>
    <t>21-0574</t>
  </si>
  <si>
    <t>4798 Holm Oak Rd</t>
  </si>
  <si>
    <t>Yaupon Trails</t>
  </si>
  <si>
    <t>21-1633</t>
  </si>
  <si>
    <t>4794 Native Tree Ln</t>
  </si>
  <si>
    <t>21-0609</t>
  </si>
  <si>
    <t>10633 Natural Pond Rd</t>
  </si>
  <si>
    <t>21-1639</t>
  </si>
  <si>
    <t>10606 Scarlet Peak Ct</t>
  </si>
  <si>
    <t>21-0607</t>
  </si>
  <si>
    <t>10627 Natural Pond Rd</t>
  </si>
  <si>
    <t>21-1638</t>
  </si>
  <si>
    <t>4799 Underbrush Xing</t>
  </si>
  <si>
    <t>1B</t>
  </si>
  <si>
    <t>21-2264</t>
  </si>
  <si>
    <t>4113 Vintage Estates Ct</t>
  </si>
  <si>
    <t>21-2192</t>
  </si>
  <si>
    <t>2113 Heritage Meadow Ln</t>
  </si>
  <si>
    <t>Heritage Meadow</t>
  </si>
  <si>
    <t>Blackrock Builders</t>
  </si>
  <si>
    <t>21-2193</t>
  </si>
  <si>
    <t>2153 Heritage Meadow Ln</t>
  </si>
  <si>
    <t>21-2315</t>
  </si>
  <si>
    <t>2104 Heritage Meadow Ln</t>
  </si>
  <si>
    <t>21-2675</t>
  </si>
  <si>
    <t>1814 Thorndyke Ln</t>
  </si>
  <si>
    <t>21-2674</t>
  </si>
  <si>
    <t>1812 Thorndyke Ln</t>
  </si>
  <si>
    <t>21-2588</t>
  </si>
  <si>
    <t>2002 Kathryn Dr</t>
  </si>
  <si>
    <t>Edgewater</t>
  </si>
  <si>
    <t>21-2584</t>
  </si>
  <si>
    <t>1441 Kingsgate Dr</t>
  </si>
  <si>
    <t>21-2696</t>
  </si>
  <si>
    <t>4701 Las Casita Way</t>
  </si>
  <si>
    <t>Alamosa Springs</t>
  </si>
  <si>
    <t>Legend Classic Homes Ltd</t>
  </si>
  <si>
    <t>21-2695</t>
  </si>
  <si>
    <t>4703 Las Casita Way</t>
  </si>
  <si>
    <t>21-1991</t>
  </si>
  <si>
    <t>3058 Peterson Cr</t>
  </si>
  <si>
    <t>Briar Meadows</t>
  </si>
  <si>
    <t>Freddys Home Construction</t>
  </si>
  <si>
    <t>21-2666</t>
  </si>
  <si>
    <t>965 Harper Ln</t>
  </si>
  <si>
    <t>Follett</t>
  </si>
  <si>
    <t>21-2665</t>
  </si>
  <si>
    <t>976 Rice Dr</t>
  </si>
  <si>
    <t>21-2662</t>
  </si>
  <si>
    <t>972 Rice Dr</t>
  </si>
  <si>
    <t>21-2660</t>
  </si>
  <si>
    <t>978 Rice Dr</t>
  </si>
  <si>
    <t>21-2650</t>
  </si>
  <si>
    <t>974 Rice Dr</t>
  </si>
  <si>
    <t>21-2652</t>
  </si>
  <si>
    <t>970 Rice Dr</t>
  </si>
  <si>
    <t>21-2653</t>
  </si>
  <si>
    <t>968 Rice Dr</t>
  </si>
  <si>
    <t>21-2782</t>
  </si>
  <si>
    <t>2039 Theresa Dr</t>
  </si>
  <si>
    <t>21-2740</t>
  </si>
  <si>
    <t>3775 N Traditions Dr</t>
  </si>
  <si>
    <t>21-2783</t>
  </si>
  <si>
    <t>2918 Broadmoor Dr</t>
  </si>
  <si>
    <t>21-2784</t>
  </si>
  <si>
    <t>2356 W Briargate Dr</t>
  </si>
  <si>
    <t>21-2596</t>
  </si>
  <si>
    <t>3237 Rose Hill Ln</t>
  </si>
  <si>
    <t>H3 Outdoor Design LLC</t>
  </si>
  <si>
    <t>Kitchen</t>
  </si>
  <si>
    <t>John Crawford</t>
  </si>
  <si>
    <t>21-2689</t>
  </si>
  <si>
    <t>2600 E Villa Maria Rd</t>
  </si>
  <si>
    <t>Jane Luther</t>
  </si>
  <si>
    <t>21-2690</t>
  </si>
  <si>
    <t>2554 E Villa Maria Rd</t>
  </si>
  <si>
    <t>Alice Van Pelt</t>
  </si>
  <si>
    <t>21-2691</t>
  </si>
  <si>
    <t>201 E 24th St</t>
  </si>
  <si>
    <t>Final Solution Roofing</t>
  </si>
  <si>
    <t>Billy Wayne Sharp</t>
  </si>
  <si>
    <t>21-2692</t>
  </si>
  <si>
    <t>1103 Turkey Creek Rd</t>
  </si>
  <si>
    <t>21-2712</t>
  </si>
  <si>
    <t>1429 Promise Ct</t>
  </si>
  <si>
    <t>Hope Crossing</t>
  </si>
  <si>
    <t>21-2693</t>
  </si>
  <si>
    <t>4795 Underbrush Xing</t>
  </si>
  <si>
    <t>21-2730</t>
  </si>
  <si>
    <t>4107 Corvallis Ct</t>
  </si>
  <si>
    <t>21-0783</t>
  </si>
  <si>
    <t>2910 Town Square Ave B21</t>
  </si>
  <si>
    <t>Highland Hills</t>
  </si>
  <si>
    <t>1B5</t>
  </si>
  <si>
    <t>OMG Builders LLC</t>
  </si>
  <si>
    <t>21-0784</t>
  </si>
  <si>
    <t>2910 Town Square Ave B26</t>
  </si>
  <si>
    <t>21-2722</t>
  </si>
  <si>
    <t>837 N Harvey Mitchell Pkwy</t>
  </si>
  <si>
    <t>Brazos Club</t>
  </si>
  <si>
    <t>21-2625</t>
  </si>
  <si>
    <t>1009 Alice St</t>
  </si>
  <si>
    <t>Thomas Heights</t>
  </si>
  <si>
    <t>Arenas Construction</t>
  </si>
  <si>
    <t>21-2534</t>
  </si>
  <si>
    <t>3400 E 29th St</t>
  </si>
  <si>
    <t>Richard Carter</t>
  </si>
  <si>
    <t>Star Furniture</t>
  </si>
  <si>
    <t>21-2750</t>
  </si>
  <si>
    <t>3600 S Texas Ave #100</t>
  </si>
  <si>
    <t>J E Scott</t>
  </si>
  <si>
    <t>DG Signs &amp; Graphics</t>
  </si>
  <si>
    <t>21-2751</t>
  </si>
  <si>
    <t>21-2752</t>
  </si>
  <si>
    <t>21-2720</t>
  </si>
  <si>
    <t>Jaime Delarosa</t>
  </si>
  <si>
    <t xml:space="preserve">Wall  </t>
  </si>
  <si>
    <t>20-4746</t>
  </si>
  <si>
    <t>3701 McKenzie St</t>
  </si>
  <si>
    <t>21-0307</t>
  </si>
  <si>
    <t>4707 Via Verde Way</t>
  </si>
  <si>
    <t>Texas Design &amp; Irrigation</t>
  </si>
  <si>
    <t>21-0471</t>
  </si>
  <si>
    <t>5764 Paseo Pl</t>
  </si>
  <si>
    <t>21-0554</t>
  </si>
  <si>
    <t>1418 Kingsgate Dr</t>
  </si>
  <si>
    <t>20-4703</t>
  </si>
  <si>
    <t>2012 Brisbane Way</t>
  </si>
  <si>
    <t>20-4904</t>
  </si>
  <si>
    <t>21-2791</t>
  </si>
  <si>
    <t>3456 Mahogany Dr</t>
  </si>
  <si>
    <t>21-2519</t>
  </si>
  <si>
    <t>2909 Braeburn St</t>
  </si>
  <si>
    <t>Abbate Construction Inc</t>
  </si>
  <si>
    <t>21-2781</t>
  </si>
  <si>
    <t>318 Fairway Dr</t>
  </si>
  <si>
    <t>21-2551</t>
  </si>
  <si>
    <t>2204 Kuykendall Cr</t>
  </si>
  <si>
    <t>21-2774</t>
  </si>
  <si>
    <t>2708 Mirkwood Ct</t>
  </si>
  <si>
    <t>21-2796</t>
  </si>
  <si>
    <t>2034 Dumfries Dr</t>
  </si>
  <si>
    <t>21-2798</t>
  </si>
  <si>
    <t>2015 Bleeker Cv</t>
  </si>
  <si>
    <t>21-2742</t>
  </si>
  <si>
    <t>2704 Burton Dr</t>
  </si>
  <si>
    <t>Good Company Construction</t>
  </si>
  <si>
    <t>21-2759</t>
  </si>
  <si>
    <t>1103 White Oak St</t>
  </si>
  <si>
    <t>Washington Heights</t>
  </si>
  <si>
    <t>Bestex Solutions LLC</t>
  </si>
  <si>
    <t>21-2832</t>
  </si>
  <si>
    <t>609 W 26th St</t>
  </si>
  <si>
    <t>21-2822</t>
  </si>
  <si>
    <t>2123 Pantera Dr</t>
  </si>
  <si>
    <t>21-2818</t>
  </si>
  <si>
    <t>2010 Stubbs Dr</t>
  </si>
  <si>
    <t>21-2821</t>
  </si>
  <si>
    <t>2120 Dumfries Dr</t>
  </si>
  <si>
    <t>21-2802</t>
  </si>
  <si>
    <t>3005 Westwood Main</t>
  </si>
  <si>
    <t>21-2801</t>
  </si>
  <si>
    <t>1812 Gray Stone Dr</t>
  </si>
  <si>
    <t>21-2800</t>
  </si>
  <si>
    <t>5637 Chelsea Cr</t>
  </si>
  <si>
    <t>21-2799</t>
  </si>
  <si>
    <t>4000 Shawnee Cr</t>
  </si>
  <si>
    <t>21-2815</t>
  </si>
  <si>
    <t>2012 W 28th St</t>
  </si>
  <si>
    <t>Upward Soaring Properties</t>
  </si>
  <si>
    <t>21-2762</t>
  </si>
  <si>
    <t>3607 Shirley Dr</t>
  </si>
  <si>
    <t>Selena Castillo</t>
  </si>
  <si>
    <t>21-2835</t>
  </si>
  <si>
    <t>1405 Wellington Ave</t>
  </si>
  <si>
    <t>21-2834</t>
  </si>
  <si>
    <t>2624 Westwood Main</t>
  </si>
  <si>
    <t>21-2833</t>
  </si>
  <si>
    <t>2109 Forge Hill Rd</t>
  </si>
  <si>
    <t>Cottage Grove</t>
  </si>
  <si>
    <t>21-2829</t>
  </si>
  <si>
    <t>909 Dellwood St</t>
  </si>
  <si>
    <t>21-2830</t>
  </si>
  <si>
    <t>3105 Rolling Glen Dr</t>
  </si>
  <si>
    <t>21-2831</t>
  </si>
  <si>
    <t>3009 Candy Ln</t>
  </si>
  <si>
    <t>North Oaks</t>
  </si>
  <si>
    <t>21-2804</t>
  </si>
  <si>
    <t>2306 Oxford St</t>
  </si>
  <si>
    <t>21-2254</t>
  </si>
  <si>
    <t>21-2558</t>
  </si>
  <si>
    <t>21-2734</t>
  </si>
  <si>
    <t>4106 Corvallis Ct</t>
  </si>
  <si>
    <t>21-2731</t>
  </si>
  <si>
    <t>4217 Peregrine Way</t>
  </si>
  <si>
    <t>21-2743</t>
  </si>
  <si>
    <t>3006 Blackfoot Ct</t>
  </si>
  <si>
    <t>Two Rivers Construction</t>
  </si>
  <si>
    <t>21-2694</t>
  </si>
  <si>
    <t>4797 Underbrush Xing</t>
  </si>
  <si>
    <t>21-2844</t>
  </si>
  <si>
    <t>3220 Walnut Creek Ct</t>
  </si>
  <si>
    <t>21-2841</t>
  </si>
  <si>
    <t>1729 Beaver Pond Ct</t>
  </si>
  <si>
    <t>21-2840</t>
  </si>
  <si>
    <t>3105 Heatherwood Dr</t>
  </si>
  <si>
    <t>21-2870</t>
  </si>
  <si>
    <t>3700 Tanglewood Dr</t>
  </si>
  <si>
    <t>Southview Terrace</t>
  </si>
  <si>
    <t>21-2868</t>
  </si>
  <si>
    <t>2611 Trophy Dr</t>
  </si>
  <si>
    <t>Birarcrest Northwest</t>
  </si>
  <si>
    <t>21-2778</t>
  </si>
  <si>
    <t>3802 Carter Creek Pkwy</t>
  </si>
  <si>
    <t>BB Scasta</t>
  </si>
  <si>
    <t>James Munnerlyne</t>
  </si>
  <si>
    <t>21-2894</t>
  </si>
  <si>
    <t>2511 Westwood Main</t>
  </si>
  <si>
    <t>21-2886</t>
  </si>
  <si>
    <t>506 S Coulter Dr</t>
  </si>
  <si>
    <t>21-2871</t>
  </si>
  <si>
    <t>1947 Cartwright St</t>
  </si>
  <si>
    <t>DR Horton</t>
  </si>
  <si>
    <t>21-2872</t>
  </si>
  <si>
    <t>21-2873</t>
  </si>
  <si>
    <t>21-2914</t>
  </si>
  <si>
    <t>1902 Rockwood Dr</t>
  </si>
  <si>
    <t>21-2780</t>
  </si>
  <si>
    <t>717 Mark Lake Dr</t>
  </si>
  <si>
    <t>Ridgecrest</t>
  </si>
  <si>
    <t>Cook &amp; Sons Construction</t>
  </si>
  <si>
    <t>5108 Miramont Cr</t>
  </si>
  <si>
    <t>Clay Lindstrom</t>
  </si>
  <si>
    <t>21-2737</t>
  </si>
  <si>
    <t>12921 SH 30</t>
  </si>
  <si>
    <t>Sign Ad Ltd</t>
  </si>
  <si>
    <t>Billboard</t>
  </si>
  <si>
    <t>21-2845</t>
  </si>
  <si>
    <t>1600 S College Ave</t>
  </si>
  <si>
    <t>Zeno Phillips</t>
  </si>
  <si>
    <t>Texas Landscaping Resources</t>
  </si>
  <si>
    <t>20-4878</t>
  </si>
  <si>
    <t>3428 Utah Ct</t>
  </si>
  <si>
    <t>21-0492</t>
  </si>
  <si>
    <t>3189 Normandy Way</t>
  </si>
  <si>
    <t>21-0733</t>
  </si>
  <si>
    <t>2031 Kathryn Dr</t>
  </si>
  <si>
    <t>21-0267</t>
  </si>
  <si>
    <t>3177 Normandy Way</t>
  </si>
  <si>
    <t>20-4743</t>
  </si>
  <si>
    <t>3008 Wolfpack Loop</t>
  </si>
  <si>
    <t>21-2518</t>
  </si>
  <si>
    <t>900 California St</t>
  </si>
  <si>
    <t>McCullough</t>
  </si>
  <si>
    <t>Kubacak Construction</t>
  </si>
  <si>
    <t>21-2794</t>
  </si>
  <si>
    <t>3511 E SH 21</t>
  </si>
  <si>
    <t>Emola</t>
  </si>
  <si>
    <t>Affordable Mobile Homes</t>
  </si>
  <si>
    <t>21-2826</t>
  </si>
  <si>
    <t>2816 Maroon Ct</t>
  </si>
  <si>
    <t>21-2825</t>
  </si>
  <si>
    <t>4290 Boyett St</t>
  </si>
  <si>
    <t>Hyde Park</t>
  </si>
  <si>
    <t>Doug Symank</t>
  </si>
  <si>
    <t>Doug Symanic</t>
  </si>
  <si>
    <t>21-2807</t>
  </si>
  <si>
    <t>4300 Boyett St</t>
  </si>
  <si>
    <t>Reroof 4-plex</t>
  </si>
  <si>
    <t>21-2444</t>
  </si>
  <si>
    <t>505 N Harvey Mitchell Pkwy</t>
  </si>
  <si>
    <t>Alamo Sign Solutions</t>
  </si>
  <si>
    <t>Menu board</t>
  </si>
  <si>
    <t>Cabo Strip Center</t>
  </si>
  <si>
    <t>21-2853</t>
  </si>
  <si>
    <t>1800 N Texas Ave</t>
  </si>
  <si>
    <t>Producer's Co-Op Assoc</t>
  </si>
  <si>
    <t>21-2882</t>
  </si>
  <si>
    <t>2500 S College Ave</t>
  </si>
  <si>
    <t>Williamson</t>
  </si>
  <si>
    <t>Create Construction LLC</t>
  </si>
  <si>
    <t>Chapel renovation</t>
  </si>
  <si>
    <t>Grace Bible Church</t>
  </si>
  <si>
    <t>21-2725</t>
  </si>
  <si>
    <t>Gym renovatrion</t>
  </si>
  <si>
    <t>21-2887</t>
  </si>
  <si>
    <t>Classroom renovation</t>
  </si>
  <si>
    <t>21-2545</t>
  </si>
  <si>
    <t>1605 Robeson St</t>
  </si>
  <si>
    <t>Broadway Addn</t>
  </si>
  <si>
    <t>Christian Reyes</t>
  </si>
  <si>
    <t>21-2758</t>
  </si>
  <si>
    <t>1503 E 27th St</t>
  </si>
  <si>
    <t>21-1646</t>
  </si>
  <si>
    <t>4791 Underbrush Xing</t>
  </si>
  <si>
    <t>21-2043</t>
  </si>
  <si>
    <t>1905 E 25th St</t>
  </si>
  <si>
    <t>Hancock Custom Homes</t>
  </si>
  <si>
    <t>21-2767</t>
  </si>
  <si>
    <t>5300 Hedley Pl</t>
  </si>
  <si>
    <t>21-2769</t>
  </si>
  <si>
    <t>5302 Hedley Pl</t>
  </si>
  <si>
    <t>21-2042</t>
  </si>
  <si>
    <t>1907 E 25th St</t>
  </si>
  <si>
    <t>21-1640</t>
  </si>
  <si>
    <t>4852 Native Tree Ln</t>
  </si>
  <si>
    <t>21-1645</t>
  </si>
  <si>
    <t>4856 Native Tree Ln</t>
  </si>
  <si>
    <t>21-1642</t>
  </si>
  <si>
    <t>10604 Natural Pond Rd</t>
  </si>
  <si>
    <t>21-2704</t>
  </si>
  <si>
    <t>1430 Promise Ct</t>
  </si>
  <si>
    <t>21-2717</t>
  </si>
  <si>
    <t>1422 Promise Ct</t>
  </si>
  <si>
    <t>21-2701</t>
  </si>
  <si>
    <t>1425 Promise Ct</t>
  </si>
  <si>
    <t>21-2863</t>
  </si>
  <si>
    <t>840 N Harvey Mitchell Pkwy</t>
  </si>
  <si>
    <t>Turkey Creek</t>
  </si>
  <si>
    <t>Quest Exteriors LLC</t>
  </si>
  <si>
    <t>Metal roof</t>
  </si>
  <si>
    <t>William Averyt</t>
  </si>
  <si>
    <t>21-2930</t>
  </si>
  <si>
    <t>4350 Sandy Point Rd</t>
  </si>
  <si>
    <t>Ruiz Addn</t>
  </si>
  <si>
    <t>21-2916</t>
  </si>
  <si>
    <t>3500 Colson Rd</t>
  </si>
  <si>
    <t>Martin Guevara</t>
  </si>
  <si>
    <t>Coulter Sub McGee</t>
  </si>
  <si>
    <t>21-2789</t>
  </si>
  <si>
    <t>3032 Hickory Ridge Cr</t>
  </si>
  <si>
    <t>WJM Custom Builders</t>
  </si>
  <si>
    <t>Jeff Regan Fast Close</t>
  </si>
  <si>
    <t>21-2823</t>
  </si>
  <si>
    <t>900 N Randolph Ave</t>
  </si>
  <si>
    <t>21-2918</t>
  </si>
  <si>
    <t>2703 Leonard Rd</t>
  </si>
  <si>
    <t>21-2906</t>
  </si>
  <si>
    <t>2527 Hardwood Dr</t>
  </si>
  <si>
    <t>Creekwood Estates</t>
  </si>
  <si>
    <t>Ernestine Acorn et al</t>
  </si>
  <si>
    <t>21-2044</t>
  </si>
  <si>
    <t>2704 Flanigan St</t>
  </si>
  <si>
    <t>Antonio Lee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</si>
</sst>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345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3" fontId="7" fillId="0" borderId="6" xfId="0" applyNumberFormat="1" applyFont="1" applyBorder="1" applyAlignment="1">
      <alignment horizontal="right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0" fontId="2" fillId="10" borderId="0" xfId="0" applyNumberFormat="1" applyFont="1" applyFill="1" applyBorder="1" applyAlignment="1" applyProtection="1">
      <alignment horizontal="center"/>
    </xf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0" fontId="11" fillId="3" borderId="1" xfId="0" applyFont="1" applyFill="1" applyBorder="1" applyAlignment="1">
      <alignment horizontal="center"/>
    </xf>
    <xf numFmtId="0" fontId="10" fillId="4" borderId="2" xfId="0" applyFont="1" applyFill="1" applyBorder="1"/>
    <xf numFmtId="0" fontId="11" fillId="2" borderId="1" xfId="0" applyFont="1" applyFill="1" applyBorder="1" applyAlignment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17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wrapText="1" shrinkToFit="1"/>
    </xf>
    <xf numFmtId="167" fontId="5" fillId="0" borderId="0" xfId="0" applyNumberFormat="1" applyFont="1" applyFill="1" applyBorder="1" applyAlignment="1" applyProtection="1">
      <alignment horizontal="right"/>
    </xf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3" fontId="2" fillId="8" borderId="1" xfId="0" applyNumberFormat="1" applyFont="1" applyFill="1" applyBorder="1" applyAlignment="1">
      <alignment shrinkToFit="1"/>
    </xf>
    <xf numFmtId="3" fontId="2" fillId="8" borderId="1" xfId="0" applyNumberFormat="1" applyFont="1" applyFill="1" applyBorder="1" applyAlignment="1" applyProtection="1"/>
    <xf numFmtId="166" fontId="7" fillId="11" borderId="1" xfId="0" applyNumberFormat="1" applyFont="1" applyFill="1" applyBorder="1" applyAlignment="1">
      <alignment horizontal="left"/>
    </xf>
    <xf numFmtId="166" fontId="2" fillId="11" borderId="17" xfId="0" applyNumberFormat="1" applyFont="1" applyFill="1" applyBorder="1" applyAlignment="1" applyProtection="1">
      <alignment horizontal="left"/>
    </xf>
    <xf numFmtId="14" fontId="2" fillId="7" borderId="7" xfId="0" applyNumberFormat="1" applyFont="1" applyFill="1" applyBorder="1" applyAlignment="1" applyProtection="1">
      <alignment horizontal="center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167" fontId="11" fillId="3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169" fontId="7" fillId="0" borderId="1" xfId="0" applyNumberFormat="1" applyFont="1" applyFill="1" applyBorder="1" applyAlignment="1">
      <alignment horizontal="left"/>
    </xf>
    <xf numFmtId="3" fontId="7" fillId="0" borderId="1" xfId="2" applyNumberFormat="1" applyFont="1" applyFill="1" applyBorder="1" applyAlignment="1"/>
    <xf numFmtId="3" fontId="7" fillId="0" borderId="1" xfId="2" applyNumberFormat="1" applyFont="1" applyFill="1" applyBorder="1" applyAlignment="1">
      <alignment horizontal="right"/>
    </xf>
    <xf numFmtId="3" fontId="7" fillId="0" borderId="1" xfId="3" applyNumberFormat="1" applyFont="1" applyFill="1" applyBorder="1" applyAlignment="1">
      <alignment horizontal="right"/>
    </xf>
    <xf numFmtId="168" fontId="2" fillId="0" borderId="1" xfId="3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 wrapText="1" shrinkToFit="1"/>
    </xf>
    <xf numFmtId="3" fontId="7" fillId="8" borderId="1" xfId="0" applyNumberFormat="1" applyFont="1" applyFill="1" applyBorder="1" applyAlignment="1"/>
    <xf numFmtId="3" fontId="7" fillId="8" borderId="1" xfId="1" applyNumberFormat="1" applyFont="1" applyFill="1" applyBorder="1" applyAlignment="1"/>
    <xf numFmtId="170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6" fillId="8" borderId="8" xfId="0" applyNumberFormat="1" applyFont="1" applyFill="1" applyBorder="1" applyAlignment="1" applyProtection="1">
      <alignment horizontal="left" wrapText="1"/>
    </xf>
    <xf numFmtId="0" fontId="6" fillId="8" borderId="9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Layout" zoomScaleNormal="100" workbookViewId="0">
      <selection activeCell="B10" sqref="B10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6.570312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56"/>
      <c r="B1" s="302" t="s">
        <v>15</v>
      </c>
      <c r="C1" s="302"/>
      <c r="D1" s="302"/>
      <c r="E1" s="303"/>
      <c r="F1" s="257"/>
      <c r="G1" s="257"/>
      <c r="H1" s="257"/>
      <c r="I1" s="258"/>
    </row>
    <row r="2" spans="1:17" s="16" customFormat="1" ht="21" customHeight="1" x14ac:dyDescent="0.25">
      <c r="A2" s="300" t="s">
        <v>56</v>
      </c>
      <c r="B2" s="259"/>
      <c r="C2" s="259"/>
      <c r="D2" s="260"/>
      <c r="E2" s="261"/>
      <c r="F2" s="300" t="s">
        <v>54</v>
      </c>
      <c r="G2" s="259"/>
      <c r="H2" s="259"/>
      <c r="I2" s="262"/>
    </row>
    <row r="3" spans="1:17" ht="19.5" customHeight="1" x14ac:dyDescent="0.25">
      <c r="A3" s="263" t="s">
        <v>21</v>
      </c>
      <c r="B3" s="264" t="s">
        <v>32</v>
      </c>
      <c r="C3" s="264" t="s">
        <v>53</v>
      </c>
      <c r="D3" s="264" t="s">
        <v>6</v>
      </c>
      <c r="E3" s="265"/>
      <c r="F3" s="263" t="s">
        <v>21</v>
      </c>
      <c r="G3" s="264" t="s">
        <v>32</v>
      </c>
      <c r="H3" s="264" t="s">
        <v>53</v>
      </c>
      <c r="I3" s="266" t="s">
        <v>6</v>
      </c>
    </row>
    <row r="4" spans="1:17" ht="18" customHeight="1" x14ac:dyDescent="0.2">
      <c r="A4" s="267" t="s">
        <v>48</v>
      </c>
      <c r="B4" s="268">
        <v>81</v>
      </c>
      <c r="C4" s="269"/>
      <c r="D4" s="270">
        <v>15867415</v>
      </c>
      <c r="E4" s="265"/>
      <c r="F4" s="267" t="s">
        <v>48</v>
      </c>
      <c r="G4" s="268">
        <v>56</v>
      </c>
      <c r="H4" s="269"/>
      <c r="I4" s="270">
        <v>10306148</v>
      </c>
    </row>
    <row r="5" spans="1:17" ht="15.75" customHeight="1" x14ac:dyDescent="0.2">
      <c r="A5" s="267" t="s">
        <v>49</v>
      </c>
      <c r="B5" s="268">
        <v>0</v>
      </c>
      <c r="C5" s="269"/>
      <c r="D5" s="270">
        <v>0</v>
      </c>
      <c r="E5" s="265"/>
      <c r="F5" s="267" t="s">
        <v>49</v>
      </c>
      <c r="G5" s="268">
        <v>0</v>
      </c>
      <c r="H5" s="269"/>
      <c r="I5" s="270">
        <v>0</v>
      </c>
    </row>
    <row r="6" spans="1:17" ht="15.75" customHeight="1" x14ac:dyDescent="0.2">
      <c r="A6" s="267" t="s">
        <v>38</v>
      </c>
      <c r="B6" s="268">
        <v>0</v>
      </c>
      <c r="C6" s="269">
        <v>0</v>
      </c>
      <c r="D6" s="270">
        <v>0</v>
      </c>
      <c r="E6" s="265"/>
      <c r="F6" s="267" t="s">
        <v>38</v>
      </c>
      <c r="G6" s="268">
        <v>0</v>
      </c>
      <c r="H6" s="269">
        <v>0</v>
      </c>
      <c r="I6" s="270">
        <v>0</v>
      </c>
    </row>
    <row r="7" spans="1:17" ht="15" customHeight="1" x14ac:dyDescent="0.2">
      <c r="A7" s="267" t="s">
        <v>36</v>
      </c>
      <c r="B7" s="268">
        <v>0</v>
      </c>
      <c r="C7" s="269">
        <v>0</v>
      </c>
      <c r="D7" s="270">
        <v>0</v>
      </c>
      <c r="E7" s="265"/>
      <c r="F7" s="267" t="s">
        <v>36</v>
      </c>
      <c r="G7" s="268">
        <v>0</v>
      </c>
      <c r="H7" s="269">
        <v>0</v>
      </c>
      <c r="I7" s="270">
        <v>0</v>
      </c>
    </row>
    <row r="8" spans="1:17" ht="15" customHeight="1" x14ac:dyDescent="0.2">
      <c r="A8" s="293" t="s">
        <v>37</v>
      </c>
      <c r="B8" s="268">
        <v>2</v>
      </c>
      <c r="C8" s="271">
        <v>22</v>
      </c>
      <c r="D8" s="272">
        <v>1408000</v>
      </c>
      <c r="E8" s="265"/>
      <c r="F8" s="267" t="s">
        <v>37</v>
      </c>
      <c r="G8" s="268">
        <v>0</v>
      </c>
      <c r="H8" s="271">
        <v>0</v>
      </c>
      <c r="I8" s="272">
        <v>0</v>
      </c>
    </row>
    <row r="9" spans="1:17" ht="15" customHeight="1" x14ac:dyDescent="0.2">
      <c r="A9" s="267" t="s">
        <v>23</v>
      </c>
      <c r="B9" s="268">
        <v>247</v>
      </c>
      <c r="C9" s="271"/>
      <c r="D9" s="272">
        <v>2755111</v>
      </c>
      <c r="E9" s="265"/>
      <c r="F9" s="267" t="s">
        <v>23</v>
      </c>
      <c r="G9" s="268">
        <v>145</v>
      </c>
      <c r="H9" s="271"/>
      <c r="I9" s="272">
        <v>1445412</v>
      </c>
    </row>
    <row r="10" spans="1:17" ht="15.75" customHeight="1" x14ac:dyDescent="0.2">
      <c r="A10" s="267" t="s">
        <v>14</v>
      </c>
      <c r="B10" s="268">
        <v>1</v>
      </c>
      <c r="C10" s="271"/>
      <c r="D10" s="272">
        <v>43000</v>
      </c>
      <c r="E10" s="265"/>
      <c r="F10" s="267" t="s">
        <v>14</v>
      </c>
      <c r="G10" s="268">
        <v>4</v>
      </c>
      <c r="H10" s="271"/>
      <c r="I10" s="272">
        <v>160900</v>
      </c>
    </row>
    <row r="11" spans="1:17" ht="15.75" customHeight="1" x14ac:dyDescent="0.2">
      <c r="A11" s="267" t="s">
        <v>10</v>
      </c>
      <c r="B11" s="273">
        <v>8</v>
      </c>
      <c r="C11" s="271"/>
      <c r="D11" s="272">
        <v>0</v>
      </c>
      <c r="E11" s="265"/>
      <c r="F11" s="267" t="s">
        <v>10</v>
      </c>
      <c r="G11" s="273">
        <v>5</v>
      </c>
      <c r="H11" s="271"/>
      <c r="I11" s="272">
        <v>0</v>
      </c>
    </row>
    <row r="12" spans="1:17" ht="15" customHeight="1" x14ac:dyDescent="0.2">
      <c r="A12" s="267" t="s">
        <v>22</v>
      </c>
      <c r="B12" s="268">
        <v>14</v>
      </c>
      <c r="C12" s="271"/>
      <c r="D12" s="272">
        <v>1932479</v>
      </c>
      <c r="E12" s="265"/>
      <c r="F12" s="267" t="s">
        <v>22</v>
      </c>
      <c r="G12" s="268">
        <v>8</v>
      </c>
      <c r="H12" s="271"/>
      <c r="I12" s="272">
        <v>2293810</v>
      </c>
      <c r="Q12" s="24"/>
    </row>
    <row r="13" spans="1:17" ht="15.75" customHeight="1" x14ac:dyDescent="0.2">
      <c r="A13" s="267" t="s">
        <v>39</v>
      </c>
      <c r="B13" s="268">
        <v>37</v>
      </c>
      <c r="C13" s="271"/>
      <c r="D13" s="272">
        <v>2993853</v>
      </c>
      <c r="E13" s="265"/>
      <c r="F13" s="267" t="s">
        <v>39</v>
      </c>
      <c r="G13" s="268">
        <v>21</v>
      </c>
      <c r="H13" s="271"/>
      <c r="I13" s="272">
        <v>5647076</v>
      </c>
    </row>
    <row r="14" spans="1:17" ht="15.75" customHeight="1" x14ac:dyDescent="0.2">
      <c r="A14" s="267" t="s">
        <v>9</v>
      </c>
      <c r="B14" s="268">
        <v>4</v>
      </c>
      <c r="C14" s="271"/>
      <c r="D14" s="272">
        <v>216000</v>
      </c>
      <c r="E14" s="265"/>
      <c r="F14" s="267" t="s">
        <v>9</v>
      </c>
      <c r="G14" s="268">
        <v>5</v>
      </c>
      <c r="H14" s="271"/>
      <c r="I14" s="272">
        <v>233450</v>
      </c>
    </row>
    <row r="15" spans="1:17" ht="15" customHeight="1" x14ac:dyDescent="0.2">
      <c r="A15" s="274" t="s">
        <v>11</v>
      </c>
      <c r="B15" s="275">
        <v>22</v>
      </c>
      <c r="C15" s="276"/>
      <c r="D15" s="277">
        <v>0</v>
      </c>
      <c r="E15" s="265"/>
      <c r="F15" s="274" t="s">
        <v>11</v>
      </c>
      <c r="G15" s="275">
        <v>11</v>
      </c>
      <c r="H15" s="276"/>
      <c r="I15" s="277">
        <v>0</v>
      </c>
    </row>
    <row r="16" spans="1:17" ht="16.5" customHeight="1" x14ac:dyDescent="0.25">
      <c r="A16" s="278" t="s">
        <v>13</v>
      </c>
      <c r="B16" s="322">
        <f>SUM(B4:B15)</f>
        <v>416</v>
      </c>
      <c r="C16" s="296">
        <f>SUM(C4:C15)</f>
        <v>22</v>
      </c>
      <c r="D16" s="321">
        <f>SUM(D4:D15)</f>
        <v>25215858</v>
      </c>
      <c r="E16" s="265"/>
      <c r="F16" s="278" t="s">
        <v>13</v>
      </c>
      <c r="G16" s="279">
        <f>SUM(G4:G15)</f>
        <v>255</v>
      </c>
      <c r="H16" s="280">
        <f>SUM(H4:H15)</f>
        <v>0</v>
      </c>
      <c r="I16" s="281">
        <f>SUM(I4:I15)</f>
        <v>20086796</v>
      </c>
    </row>
    <row r="17" spans="1:11" ht="18.75" customHeight="1" x14ac:dyDescent="0.2">
      <c r="A17" s="282"/>
      <c r="B17" s="283"/>
      <c r="C17" s="283"/>
      <c r="D17" s="283"/>
      <c r="E17" s="265"/>
      <c r="F17" s="283"/>
      <c r="G17" s="283"/>
      <c r="H17" s="283"/>
      <c r="I17" s="284"/>
    </row>
    <row r="18" spans="1:11" ht="18" x14ac:dyDescent="0.25">
      <c r="A18" s="301" t="s">
        <v>57</v>
      </c>
      <c r="B18" s="285"/>
      <c r="C18" s="286"/>
      <c r="D18" s="287"/>
      <c r="E18" s="265"/>
      <c r="F18" s="301" t="s">
        <v>55</v>
      </c>
      <c r="G18" s="285"/>
      <c r="H18" s="286"/>
      <c r="I18" s="288"/>
    </row>
    <row r="19" spans="1:11" ht="21" customHeight="1" x14ac:dyDescent="0.25">
      <c r="A19" s="289" t="s">
        <v>21</v>
      </c>
      <c r="B19" s="290" t="s">
        <v>32</v>
      </c>
      <c r="C19" s="290" t="s">
        <v>53</v>
      </c>
      <c r="D19" s="290" t="s">
        <v>6</v>
      </c>
      <c r="E19" s="261"/>
      <c r="F19" s="289" t="s">
        <v>21</v>
      </c>
      <c r="G19" s="290" t="s">
        <v>32</v>
      </c>
      <c r="H19" s="291"/>
      <c r="I19" s="292" t="s">
        <v>6</v>
      </c>
    </row>
    <row r="20" spans="1:11" ht="17.25" customHeight="1" x14ac:dyDescent="0.2">
      <c r="A20" s="293" t="s">
        <v>48</v>
      </c>
      <c r="B20" s="268">
        <f>B4+428</f>
        <v>509</v>
      </c>
      <c r="C20" s="269"/>
      <c r="D20" s="270">
        <f>D4+82493430</f>
        <v>98360845</v>
      </c>
      <c r="E20" s="265"/>
      <c r="F20" s="293" t="s">
        <v>48</v>
      </c>
      <c r="G20" s="268">
        <v>333</v>
      </c>
      <c r="H20" s="269"/>
      <c r="I20" s="270">
        <v>63816503</v>
      </c>
    </row>
    <row r="21" spans="1:11" ht="15" customHeight="1" x14ac:dyDescent="0.2">
      <c r="A21" s="293" t="s">
        <v>49</v>
      </c>
      <c r="B21" s="268">
        <f>B5+26</f>
        <v>26</v>
      </c>
      <c r="C21" s="269"/>
      <c r="D21" s="270">
        <f>D5+3377506</f>
        <v>3377506</v>
      </c>
      <c r="E21" s="265"/>
      <c r="F21" s="293" t="s">
        <v>49</v>
      </c>
      <c r="G21" s="268">
        <v>20</v>
      </c>
      <c r="H21" s="269"/>
      <c r="I21" s="270">
        <v>3166002</v>
      </c>
    </row>
    <row r="22" spans="1:11" ht="15" customHeight="1" x14ac:dyDescent="0.2">
      <c r="A22" s="293" t="s">
        <v>38</v>
      </c>
      <c r="B22" s="268">
        <f>B6+0</f>
        <v>0</v>
      </c>
      <c r="C22" s="269">
        <v>0</v>
      </c>
      <c r="D22" s="270">
        <f>D6+0</f>
        <v>0</v>
      </c>
      <c r="E22" s="265"/>
      <c r="F22" s="293" t="s">
        <v>38</v>
      </c>
      <c r="G22" s="268">
        <v>0</v>
      </c>
      <c r="H22" s="269">
        <v>0</v>
      </c>
      <c r="I22" s="270">
        <v>0</v>
      </c>
    </row>
    <row r="23" spans="1:11" ht="16.5" customHeight="1" x14ac:dyDescent="0.2">
      <c r="A23" s="293" t="s">
        <v>36</v>
      </c>
      <c r="B23" s="268">
        <f>B7+0</f>
        <v>0</v>
      </c>
      <c r="C23" s="269">
        <v>0</v>
      </c>
      <c r="D23" s="270">
        <f>D7+0</f>
        <v>0</v>
      </c>
      <c r="E23" s="265"/>
      <c r="F23" s="293" t="s">
        <v>36</v>
      </c>
      <c r="G23" s="268">
        <v>2</v>
      </c>
      <c r="H23" s="269">
        <v>8</v>
      </c>
      <c r="I23" s="270">
        <v>1043856</v>
      </c>
    </row>
    <row r="24" spans="1:11" ht="17.25" customHeight="1" x14ac:dyDescent="0.2">
      <c r="A24" s="293" t="s">
        <v>37</v>
      </c>
      <c r="B24" s="268">
        <f>B8+0</f>
        <v>2</v>
      </c>
      <c r="C24" s="271">
        <v>0</v>
      </c>
      <c r="D24" s="272">
        <f>D8+0</f>
        <v>1408000</v>
      </c>
      <c r="E24" s="265"/>
      <c r="F24" s="293" t="s">
        <v>37</v>
      </c>
      <c r="G24" s="268">
        <v>0</v>
      </c>
      <c r="H24" s="271">
        <v>0</v>
      </c>
      <c r="I24" s="272">
        <v>0</v>
      </c>
    </row>
    <row r="25" spans="1:11" ht="17.25" customHeight="1" x14ac:dyDescent="0.2">
      <c r="A25" s="294" t="s">
        <v>23</v>
      </c>
      <c r="B25" s="268">
        <f>B9+695</f>
        <v>942</v>
      </c>
      <c r="C25" s="271"/>
      <c r="D25" s="272">
        <f>D9+7481152</f>
        <v>10236263</v>
      </c>
      <c r="E25" s="295"/>
      <c r="F25" s="294" t="s">
        <v>23</v>
      </c>
      <c r="G25" s="268">
        <v>357</v>
      </c>
      <c r="H25" s="271"/>
      <c r="I25" s="272">
        <v>4255291</v>
      </c>
    </row>
    <row r="26" spans="1:11" ht="16.5" customHeight="1" x14ac:dyDescent="0.2">
      <c r="A26" s="294" t="s">
        <v>14</v>
      </c>
      <c r="B26" s="268">
        <f>B10+19</f>
        <v>20</v>
      </c>
      <c r="C26" s="271"/>
      <c r="D26" s="272">
        <f>D10+1014049</f>
        <v>1057049</v>
      </c>
      <c r="E26" s="295"/>
      <c r="F26" s="294" t="s">
        <v>14</v>
      </c>
      <c r="G26" s="268">
        <v>27</v>
      </c>
      <c r="H26" s="271"/>
      <c r="I26" s="272">
        <v>1347368</v>
      </c>
    </row>
    <row r="27" spans="1:11" ht="15" customHeight="1" x14ac:dyDescent="0.2">
      <c r="A27" s="294" t="s">
        <v>10</v>
      </c>
      <c r="B27" s="273">
        <f>B11+39</f>
        <v>47</v>
      </c>
      <c r="C27" s="271"/>
      <c r="D27" s="272">
        <v>0</v>
      </c>
      <c r="E27" s="295"/>
      <c r="F27" s="294" t="s">
        <v>10</v>
      </c>
      <c r="G27" s="273">
        <v>35</v>
      </c>
      <c r="H27" s="271"/>
      <c r="I27" s="272">
        <v>0</v>
      </c>
      <c r="K27" s="15"/>
    </row>
    <row r="28" spans="1:11" ht="16.5" customHeight="1" x14ac:dyDescent="0.2">
      <c r="A28" s="294" t="s">
        <v>22</v>
      </c>
      <c r="B28" s="268">
        <f>B12+54</f>
        <v>68</v>
      </c>
      <c r="C28" s="271"/>
      <c r="D28" s="272">
        <f>D12+58154289</f>
        <v>60086768</v>
      </c>
      <c r="E28" s="295"/>
      <c r="F28" s="294" t="s">
        <v>22</v>
      </c>
      <c r="G28" s="268">
        <v>39</v>
      </c>
      <c r="H28" s="271"/>
      <c r="I28" s="272">
        <v>17954990</v>
      </c>
    </row>
    <row r="29" spans="1:11" ht="16.5" customHeight="1" x14ac:dyDescent="0.2">
      <c r="A29" s="294" t="s">
        <v>39</v>
      </c>
      <c r="B29" s="268">
        <f>B13+100</f>
        <v>137</v>
      </c>
      <c r="C29" s="271"/>
      <c r="D29" s="272">
        <f>D13+19667706</f>
        <v>22661559</v>
      </c>
      <c r="E29" s="295"/>
      <c r="F29" s="294" t="s">
        <v>39</v>
      </c>
      <c r="G29" s="268">
        <v>84</v>
      </c>
      <c r="H29" s="271"/>
      <c r="I29" s="272">
        <v>15357136</v>
      </c>
    </row>
    <row r="30" spans="1:11" ht="15.75" customHeight="1" x14ac:dyDescent="0.2">
      <c r="A30" s="293" t="s">
        <v>9</v>
      </c>
      <c r="B30" s="268">
        <f>B14+24</f>
        <v>28</v>
      </c>
      <c r="C30" s="271"/>
      <c r="D30" s="272">
        <f>D14+1433135</f>
        <v>1649135</v>
      </c>
      <c r="E30" s="265"/>
      <c r="F30" s="293" t="s">
        <v>9</v>
      </c>
      <c r="G30" s="268">
        <v>26</v>
      </c>
      <c r="H30" s="271"/>
      <c r="I30" s="272">
        <v>1332815</v>
      </c>
    </row>
    <row r="31" spans="1:11" ht="16.5" customHeight="1" x14ac:dyDescent="0.2">
      <c r="A31" s="293" t="s">
        <v>11</v>
      </c>
      <c r="B31" s="275">
        <f>B15+75</f>
        <v>97</v>
      </c>
      <c r="C31" s="276"/>
      <c r="D31" s="277">
        <v>0</v>
      </c>
      <c r="E31" s="265"/>
      <c r="F31" s="293" t="s">
        <v>11</v>
      </c>
      <c r="G31" s="275">
        <v>106</v>
      </c>
      <c r="H31" s="276"/>
      <c r="I31" s="277">
        <v>0</v>
      </c>
    </row>
    <row r="32" spans="1:11" ht="15.75" customHeight="1" x14ac:dyDescent="0.25">
      <c r="A32" s="278" t="s">
        <v>13</v>
      </c>
      <c r="B32" s="323">
        <f>SUM(B20:B31)</f>
        <v>1876</v>
      </c>
      <c r="C32" s="296">
        <f>SUM(C20:C31)</f>
        <v>0</v>
      </c>
      <c r="D32" s="324">
        <f>SUM(D20:D31)</f>
        <v>198837125</v>
      </c>
      <c r="E32" s="297"/>
      <c r="F32" s="278" t="s">
        <v>13</v>
      </c>
      <c r="G32" s="298">
        <f>SUM(G20:G31)</f>
        <v>1029</v>
      </c>
      <c r="H32" s="280">
        <f>SUM(H20:H31)</f>
        <v>8</v>
      </c>
      <c r="I32" s="299">
        <f>SUM(I20:I31)</f>
        <v>108273961</v>
      </c>
    </row>
    <row r="33" spans="2:4" ht="15.75" customHeight="1" x14ac:dyDescent="0.2">
      <c r="B33" s="24"/>
      <c r="C33" s="24"/>
      <c r="D33" s="24"/>
    </row>
    <row r="34" spans="2:4" ht="19.5" customHeight="1" x14ac:dyDescent="0.2">
      <c r="C34" s="309"/>
      <c r="D34" s="14"/>
    </row>
    <row r="35" spans="2:4" x14ac:dyDescent="0.2">
      <c r="C35" s="309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80" orientation="landscape" r:id="rId1"/>
  <headerFooter alignWithMargins="0"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51"/>
  <sheetViews>
    <sheetView topLeftCell="A331" zoomScale="115" zoomScaleNormal="115" workbookViewId="0">
      <selection activeCell="A354" sqref="A354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36" t="s">
        <v>50</v>
      </c>
      <c r="B1" s="337"/>
      <c r="C1" s="337"/>
      <c r="D1" s="35"/>
      <c r="E1" s="36"/>
      <c r="F1" s="36"/>
      <c r="G1" s="36"/>
      <c r="H1" s="181"/>
      <c r="I1" s="229"/>
      <c r="J1" s="35"/>
      <c r="K1" s="36"/>
      <c r="L1" s="35"/>
      <c r="M1" s="247"/>
    </row>
    <row r="2" spans="1:21" ht="15" customHeight="1" x14ac:dyDescent="0.2">
      <c r="A2" s="230" t="s">
        <v>0</v>
      </c>
      <c r="B2" s="231" t="s">
        <v>17</v>
      </c>
      <c r="C2" s="232" t="s">
        <v>2</v>
      </c>
      <c r="D2" s="232" t="s">
        <v>3</v>
      </c>
      <c r="E2" s="233" t="s">
        <v>20</v>
      </c>
      <c r="F2" s="234" t="s">
        <v>18</v>
      </c>
      <c r="G2" s="234" t="s">
        <v>5</v>
      </c>
      <c r="H2" s="232" t="s">
        <v>19</v>
      </c>
      <c r="I2" s="244" t="s">
        <v>40</v>
      </c>
      <c r="J2" s="246" t="s">
        <v>29</v>
      </c>
      <c r="K2" s="235" t="s">
        <v>30</v>
      </c>
      <c r="L2" s="236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210">
        <v>44348</v>
      </c>
      <c r="B3" s="71" t="s">
        <v>91</v>
      </c>
      <c r="C3" s="72" t="s">
        <v>92</v>
      </c>
      <c r="D3" s="72" t="s">
        <v>93</v>
      </c>
      <c r="E3" s="202">
        <v>1</v>
      </c>
      <c r="F3" s="207">
        <v>2</v>
      </c>
      <c r="G3" s="72">
        <v>1</v>
      </c>
      <c r="H3" s="72" t="s">
        <v>94</v>
      </c>
      <c r="I3" s="83">
        <v>1</v>
      </c>
      <c r="J3" s="208">
        <v>1536</v>
      </c>
      <c r="K3" s="100">
        <v>425</v>
      </c>
      <c r="L3" s="165">
        <v>231910</v>
      </c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 x14ac:dyDescent="0.2">
      <c r="A4" s="210">
        <v>44348</v>
      </c>
      <c r="B4" s="211" t="s">
        <v>95</v>
      </c>
      <c r="C4" s="212" t="s">
        <v>96</v>
      </c>
      <c r="D4" s="212" t="s">
        <v>93</v>
      </c>
      <c r="E4" s="202">
        <v>1</v>
      </c>
      <c r="F4" s="237">
        <v>1</v>
      </c>
      <c r="G4" s="237">
        <v>1</v>
      </c>
      <c r="H4" s="212" t="s">
        <v>94</v>
      </c>
      <c r="I4" s="81">
        <v>1</v>
      </c>
      <c r="J4" s="238">
        <v>1562</v>
      </c>
      <c r="K4" s="239">
        <v>452</v>
      </c>
      <c r="L4" s="165">
        <v>245050</v>
      </c>
      <c r="M4" s="2"/>
      <c r="N4" s="2"/>
      <c r="O4" s="2"/>
      <c r="P4" s="2"/>
      <c r="Q4" s="2"/>
      <c r="R4" s="2"/>
      <c r="S4" s="2"/>
      <c r="T4" s="2"/>
      <c r="U4" s="2"/>
    </row>
    <row r="5" spans="1:21" ht="15" customHeight="1" x14ac:dyDescent="0.2">
      <c r="A5" s="210">
        <v>44348</v>
      </c>
      <c r="B5" s="211" t="s">
        <v>97</v>
      </c>
      <c r="C5" s="212" t="s">
        <v>98</v>
      </c>
      <c r="D5" s="212" t="s">
        <v>93</v>
      </c>
      <c r="E5" s="202">
        <v>1</v>
      </c>
      <c r="F5" s="237">
        <v>16</v>
      </c>
      <c r="G5" s="237">
        <v>1</v>
      </c>
      <c r="H5" s="212" t="s">
        <v>94</v>
      </c>
      <c r="I5" s="81">
        <v>1</v>
      </c>
      <c r="J5" s="238">
        <v>1879</v>
      </c>
      <c r="K5" s="239">
        <v>544</v>
      </c>
      <c r="L5" s="165">
        <v>270145</v>
      </c>
      <c r="M5" s="2"/>
      <c r="N5" s="2"/>
      <c r="O5" s="2"/>
      <c r="P5" s="2"/>
      <c r="Q5" s="2"/>
      <c r="R5" s="2"/>
      <c r="S5" s="2"/>
      <c r="T5" s="2"/>
      <c r="U5" s="2"/>
    </row>
    <row r="6" spans="1:21" ht="15" customHeight="1" x14ac:dyDescent="0.2">
      <c r="A6" s="210">
        <v>44348</v>
      </c>
      <c r="B6" s="211" t="s">
        <v>99</v>
      </c>
      <c r="C6" s="212" t="s">
        <v>100</v>
      </c>
      <c r="D6" s="212" t="s">
        <v>93</v>
      </c>
      <c r="E6" s="202">
        <v>1</v>
      </c>
      <c r="F6" s="237">
        <v>18</v>
      </c>
      <c r="G6" s="237">
        <v>1</v>
      </c>
      <c r="H6" s="212" t="s">
        <v>94</v>
      </c>
      <c r="I6" s="81">
        <v>1</v>
      </c>
      <c r="J6" s="238">
        <v>1562</v>
      </c>
      <c r="K6" s="239">
        <v>536</v>
      </c>
      <c r="L6" s="165">
        <v>239935</v>
      </c>
      <c r="M6" s="2"/>
      <c r="N6" s="2"/>
      <c r="O6" s="2"/>
      <c r="P6" s="2"/>
      <c r="Q6" s="2"/>
      <c r="R6" s="2"/>
      <c r="S6" s="2"/>
    </row>
    <row r="7" spans="1:21" ht="15" customHeight="1" x14ac:dyDescent="0.2">
      <c r="A7" s="210">
        <v>44348</v>
      </c>
      <c r="B7" s="211" t="s">
        <v>101</v>
      </c>
      <c r="C7" s="212" t="s">
        <v>102</v>
      </c>
      <c r="D7" s="212" t="s">
        <v>93</v>
      </c>
      <c r="E7" s="202">
        <v>1</v>
      </c>
      <c r="F7" s="237">
        <v>19</v>
      </c>
      <c r="G7" s="237">
        <v>1</v>
      </c>
      <c r="H7" s="212" t="s">
        <v>94</v>
      </c>
      <c r="I7" s="81">
        <v>1</v>
      </c>
      <c r="J7" s="238">
        <v>1339</v>
      </c>
      <c r="K7" s="239">
        <v>526</v>
      </c>
      <c r="L7" s="165">
        <v>225705</v>
      </c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x14ac:dyDescent="0.2">
      <c r="A8" s="210">
        <v>44348</v>
      </c>
      <c r="B8" s="71" t="s">
        <v>103</v>
      </c>
      <c r="C8" s="72" t="s">
        <v>104</v>
      </c>
      <c r="D8" s="72" t="s">
        <v>93</v>
      </c>
      <c r="E8" s="202">
        <v>1</v>
      </c>
      <c r="F8" s="207">
        <v>11</v>
      </c>
      <c r="G8" s="72">
        <v>2</v>
      </c>
      <c r="H8" s="72" t="s">
        <v>94</v>
      </c>
      <c r="I8" s="83">
        <v>1</v>
      </c>
      <c r="J8" s="208">
        <v>1879</v>
      </c>
      <c r="K8" s="100">
        <v>544</v>
      </c>
      <c r="L8" s="165">
        <v>269860</v>
      </c>
      <c r="N8" s="2"/>
      <c r="O8" s="2"/>
      <c r="P8" s="2"/>
      <c r="Q8" s="2"/>
      <c r="R8" s="2"/>
      <c r="S8" s="2"/>
      <c r="T8" s="2"/>
      <c r="U8" s="2"/>
    </row>
    <row r="9" spans="1:21" ht="15" customHeight="1" x14ac:dyDescent="0.2">
      <c r="A9" s="210">
        <v>44348</v>
      </c>
      <c r="B9" s="211" t="s">
        <v>105</v>
      </c>
      <c r="C9" s="212" t="s">
        <v>106</v>
      </c>
      <c r="D9" s="212" t="s">
        <v>93</v>
      </c>
      <c r="E9" s="202">
        <v>1</v>
      </c>
      <c r="F9" s="237">
        <v>34</v>
      </c>
      <c r="G9" s="237">
        <v>1</v>
      </c>
      <c r="H9" s="212" t="s">
        <v>94</v>
      </c>
      <c r="I9" s="81">
        <v>1</v>
      </c>
      <c r="J9" s="238">
        <v>1536</v>
      </c>
      <c r="K9" s="239">
        <v>425</v>
      </c>
      <c r="L9" s="165">
        <v>230560</v>
      </c>
      <c r="N9" s="2"/>
    </row>
    <row r="10" spans="1:21" ht="15" customHeight="1" x14ac:dyDescent="0.2">
      <c r="A10" s="210">
        <v>44348</v>
      </c>
      <c r="B10" s="211" t="s">
        <v>107</v>
      </c>
      <c r="C10" s="212" t="s">
        <v>108</v>
      </c>
      <c r="D10" s="212" t="s">
        <v>93</v>
      </c>
      <c r="E10" s="202">
        <v>1</v>
      </c>
      <c r="F10" s="237">
        <v>20</v>
      </c>
      <c r="G10" s="237">
        <v>1</v>
      </c>
      <c r="H10" s="212" t="s">
        <v>94</v>
      </c>
      <c r="I10" s="81">
        <v>1</v>
      </c>
      <c r="J10" s="238">
        <v>1536</v>
      </c>
      <c r="K10" s="239">
        <v>425</v>
      </c>
      <c r="L10" s="165">
        <v>229840</v>
      </c>
      <c r="M10" s="2"/>
    </row>
    <row r="11" spans="1:21" ht="15" customHeight="1" x14ac:dyDescent="0.2">
      <c r="A11" s="210">
        <v>44348</v>
      </c>
      <c r="B11" s="211" t="s">
        <v>109</v>
      </c>
      <c r="C11" s="212" t="s">
        <v>110</v>
      </c>
      <c r="D11" s="212" t="s">
        <v>93</v>
      </c>
      <c r="E11" s="202">
        <v>1</v>
      </c>
      <c r="F11" s="237">
        <v>7</v>
      </c>
      <c r="G11" s="237">
        <v>2</v>
      </c>
      <c r="H11" s="212" t="s">
        <v>94</v>
      </c>
      <c r="I11" s="81">
        <v>1</v>
      </c>
      <c r="J11" s="238">
        <v>1562</v>
      </c>
      <c r="K11" s="239">
        <v>452</v>
      </c>
      <c r="L11" s="165">
        <v>236750</v>
      </c>
    </row>
    <row r="12" spans="1:21" ht="15" customHeight="1" x14ac:dyDescent="0.2">
      <c r="A12" s="210">
        <v>44348</v>
      </c>
      <c r="B12" s="211" t="s">
        <v>111</v>
      </c>
      <c r="C12" s="212" t="s">
        <v>112</v>
      </c>
      <c r="D12" s="212" t="s">
        <v>93</v>
      </c>
      <c r="E12" s="202">
        <v>1</v>
      </c>
      <c r="F12" s="237">
        <v>13</v>
      </c>
      <c r="G12" s="237">
        <v>1</v>
      </c>
      <c r="H12" s="212" t="s">
        <v>94</v>
      </c>
      <c r="I12" s="81">
        <v>1</v>
      </c>
      <c r="J12" s="238">
        <v>1562</v>
      </c>
      <c r="K12" s="327">
        <v>452</v>
      </c>
      <c r="L12" s="204">
        <v>234355</v>
      </c>
      <c r="N12" s="2"/>
      <c r="O12" s="2"/>
      <c r="P12" s="2"/>
      <c r="Q12" s="2"/>
      <c r="R12" s="2"/>
      <c r="S12" s="2"/>
      <c r="T12" s="2"/>
      <c r="U12" s="2"/>
    </row>
    <row r="13" spans="1:21" ht="15" customHeight="1" x14ac:dyDescent="0.2">
      <c r="A13" s="210">
        <v>44348</v>
      </c>
      <c r="B13" s="211" t="s">
        <v>113</v>
      </c>
      <c r="C13" s="212" t="s">
        <v>114</v>
      </c>
      <c r="D13" s="212" t="s">
        <v>93</v>
      </c>
      <c r="E13" s="202">
        <v>1</v>
      </c>
      <c r="F13" s="237">
        <v>17</v>
      </c>
      <c r="G13" s="237">
        <v>1</v>
      </c>
      <c r="H13" s="212" t="s">
        <v>94</v>
      </c>
      <c r="I13" s="81">
        <v>1</v>
      </c>
      <c r="J13" s="238">
        <v>1744</v>
      </c>
      <c r="K13" s="239">
        <v>504</v>
      </c>
      <c r="L13" s="165">
        <v>254800</v>
      </c>
      <c r="N13" s="2"/>
      <c r="T13" s="2"/>
      <c r="U13" s="2"/>
    </row>
    <row r="14" spans="1:21" ht="15" customHeight="1" x14ac:dyDescent="0.2">
      <c r="A14" s="210">
        <v>44348</v>
      </c>
      <c r="B14" s="211" t="s">
        <v>115</v>
      </c>
      <c r="C14" s="212" t="s">
        <v>116</v>
      </c>
      <c r="D14" s="212" t="s">
        <v>93</v>
      </c>
      <c r="E14" s="202">
        <v>1</v>
      </c>
      <c r="F14" s="237">
        <v>6</v>
      </c>
      <c r="G14" s="237">
        <v>2</v>
      </c>
      <c r="H14" s="212" t="s">
        <v>94</v>
      </c>
      <c r="I14" s="81">
        <v>1</v>
      </c>
      <c r="J14" s="238">
        <v>1533</v>
      </c>
      <c r="K14" s="239">
        <v>550</v>
      </c>
      <c r="L14" s="165">
        <v>232850</v>
      </c>
      <c r="M14" s="2"/>
    </row>
    <row r="15" spans="1:21" ht="15" customHeight="1" x14ac:dyDescent="0.2">
      <c r="A15" s="166">
        <v>44348</v>
      </c>
      <c r="B15" s="71" t="s">
        <v>124</v>
      </c>
      <c r="C15" s="72" t="s">
        <v>125</v>
      </c>
      <c r="D15" s="72" t="s">
        <v>126</v>
      </c>
      <c r="E15" s="202" t="s">
        <v>127</v>
      </c>
      <c r="F15" s="203">
        <v>5</v>
      </c>
      <c r="G15" s="203">
        <v>20</v>
      </c>
      <c r="H15" s="212" t="s">
        <v>128</v>
      </c>
      <c r="I15" s="83">
        <v>1</v>
      </c>
      <c r="J15" s="208">
        <v>2505</v>
      </c>
      <c r="K15" s="100">
        <v>802</v>
      </c>
      <c r="L15" s="165">
        <v>267867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ht="15" customHeight="1" x14ac:dyDescent="0.2">
      <c r="A16" s="210">
        <v>44348</v>
      </c>
      <c r="B16" s="211" t="s">
        <v>129</v>
      </c>
      <c r="C16" s="212" t="s">
        <v>130</v>
      </c>
      <c r="D16" s="251" t="s">
        <v>131</v>
      </c>
      <c r="E16" s="202">
        <v>3</v>
      </c>
      <c r="F16" s="237">
        <v>7</v>
      </c>
      <c r="G16" s="237">
        <v>6</v>
      </c>
      <c r="H16" s="212" t="s">
        <v>132</v>
      </c>
      <c r="I16" s="81">
        <v>1</v>
      </c>
      <c r="J16" s="238">
        <v>1800</v>
      </c>
      <c r="K16" s="239">
        <v>554</v>
      </c>
      <c r="L16" s="165">
        <v>190674</v>
      </c>
      <c r="O16" s="2"/>
      <c r="P16" s="2"/>
      <c r="Q16" s="2"/>
      <c r="R16" s="2"/>
      <c r="S16" s="2"/>
      <c r="T16" s="2"/>
      <c r="U16" s="2"/>
    </row>
    <row r="17" spans="1:21" ht="15" customHeight="1" x14ac:dyDescent="0.2">
      <c r="A17" s="166">
        <v>44348</v>
      </c>
      <c r="B17" s="71" t="s">
        <v>120</v>
      </c>
      <c r="C17" s="72" t="s">
        <v>121</v>
      </c>
      <c r="D17" s="72" t="s">
        <v>122</v>
      </c>
      <c r="E17" s="202">
        <v>20</v>
      </c>
      <c r="F17" s="207">
        <v>12</v>
      </c>
      <c r="G17" s="72">
        <v>3</v>
      </c>
      <c r="H17" s="72" t="s">
        <v>123</v>
      </c>
      <c r="I17" s="83">
        <v>1</v>
      </c>
      <c r="J17" s="208">
        <v>2047</v>
      </c>
      <c r="K17" s="100">
        <v>744</v>
      </c>
      <c r="L17" s="165">
        <v>234876</v>
      </c>
      <c r="M17" s="2"/>
      <c r="N17" s="2"/>
    </row>
    <row r="18" spans="1:21" ht="15" customHeight="1" x14ac:dyDescent="0.2">
      <c r="A18" s="210">
        <v>44349</v>
      </c>
      <c r="B18" s="211" t="s">
        <v>152</v>
      </c>
      <c r="C18" s="212" t="s">
        <v>153</v>
      </c>
      <c r="D18" s="212" t="s">
        <v>122</v>
      </c>
      <c r="E18" s="202">
        <v>20</v>
      </c>
      <c r="F18" s="237">
        <v>3</v>
      </c>
      <c r="G18" s="237">
        <v>1</v>
      </c>
      <c r="H18" s="212" t="s">
        <v>154</v>
      </c>
      <c r="I18" s="81">
        <v>1</v>
      </c>
      <c r="J18" s="238">
        <v>2116</v>
      </c>
      <c r="K18" s="239">
        <v>796</v>
      </c>
      <c r="L18" s="165">
        <v>198000</v>
      </c>
      <c r="O18" s="2"/>
      <c r="P18" s="2"/>
      <c r="Q18" s="2"/>
      <c r="R18" s="2"/>
      <c r="S18" s="2"/>
      <c r="T18" s="2"/>
      <c r="U18" s="2"/>
    </row>
    <row r="19" spans="1:21" ht="15" customHeight="1" x14ac:dyDescent="0.2">
      <c r="A19" s="210">
        <v>44350</v>
      </c>
      <c r="B19" s="211" t="s">
        <v>216</v>
      </c>
      <c r="C19" s="212" t="s">
        <v>217</v>
      </c>
      <c r="D19" s="212" t="s">
        <v>218</v>
      </c>
      <c r="E19" s="202">
        <v>1</v>
      </c>
      <c r="F19" s="237">
        <v>15</v>
      </c>
      <c r="G19" s="237">
        <v>2</v>
      </c>
      <c r="H19" s="212" t="s">
        <v>219</v>
      </c>
      <c r="I19" s="83">
        <v>1</v>
      </c>
      <c r="J19" s="208">
        <v>1807</v>
      </c>
      <c r="K19" s="328">
        <v>646</v>
      </c>
      <c r="L19" s="204">
        <v>161898</v>
      </c>
      <c r="M19" s="2"/>
      <c r="N19" s="2"/>
      <c r="O19" s="2"/>
      <c r="P19" s="2"/>
      <c r="Q19" s="2"/>
      <c r="R19" s="2"/>
      <c r="S19" s="2"/>
      <c r="T19" s="2"/>
      <c r="U19" s="2"/>
    </row>
    <row r="20" spans="1:21" ht="15" customHeight="1" x14ac:dyDescent="0.2">
      <c r="A20" s="210">
        <v>44350</v>
      </c>
      <c r="B20" s="211" t="s">
        <v>209</v>
      </c>
      <c r="C20" s="212" t="s">
        <v>210</v>
      </c>
      <c r="D20" s="212" t="s">
        <v>126</v>
      </c>
      <c r="E20" s="202" t="s">
        <v>127</v>
      </c>
      <c r="F20" s="326">
        <v>3</v>
      </c>
      <c r="G20" s="212">
        <v>27</v>
      </c>
      <c r="H20" s="212" t="s">
        <v>211</v>
      </c>
      <c r="I20" s="81">
        <v>1</v>
      </c>
      <c r="J20" s="208">
        <v>1837</v>
      </c>
      <c r="K20" s="328">
        <v>579</v>
      </c>
      <c r="L20" s="204">
        <v>159456</v>
      </c>
      <c r="M20" s="2"/>
      <c r="N20" s="2"/>
      <c r="O20" s="2"/>
      <c r="P20" s="2"/>
      <c r="Q20" s="2"/>
      <c r="R20" s="2"/>
      <c r="S20" s="2"/>
      <c r="T20" s="2"/>
      <c r="U20" s="2"/>
    </row>
    <row r="21" spans="1:21" s="2" customFormat="1" ht="15" customHeight="1" x14ac:dyDescent="0.2">
      <c r="A21" s="166">
        <v>44354</v>
      </c>
      <c r="B21" s="71" t="s">
        <v>318</v>
      </c>
      <c r="C21" s="72" t="s">
        <v>319</v>
      </c>
      <c r="D21" s="249" t="s">
        <v>126</v>
      </c>
      <c r="E21" s="202"/>
      <c r="F21" s="203">
        <v>20</v>
      </c>
      <c r="G21" s="203">
        <v>25</v>
      </c>
      <c r="H21" s="212" t="s">
        <v>211</v>
      </c>
      <c r="I21" s="83">
        <v>1</v>
      </c>
      <c r="J21" s="75">
        <v>1818</v>
      </c>
      <c r="K21" s="100">
        <v>692</v>
      </c>
      <c r="L21" s="165">
        <v>165594</v>
      </c>
    </row>
    <row r="22" spans="1:21" s="2" customFormat="1" ht="15" customHeight="1" x14ac:dyDescent="0.2">
      <c r="A22" s="210">
        <v>44355</v>
      </c>
      <c r="B22" s="211" t="s">
        <v>368</v>
      </c>
      <c r="C22" s="212" t="s">
        <v>369</v>
      </c>
      <c r="D22" s="212" t="s">
        <v>131</v>
      </c>
      <c r="E22" s="202">
        <v>2</v>
      </c>
      <c r="F22" s="237">
        <v>10</v>
      </c>
      <c r="G22" s="237">
        <v>6</v>
      </c>
      <c r="H22" s="212" t="s">
        <v>132</v>
      </c>
      <c r="I22" s="81">
        <v>1</v>
      </c>
      <c r="J22" s="238">
        <v>1600</v>
      </c>
      <c r="K22" s="239">
        <v>498</v>
      </c>
      <c r="L22" s="165">
        <v>169938</v>
      </c>
    </row>
    <row r="23" spans="1:21" s="2" customFormat="1" ht="15" customHeight="1" x14ac:dyDescent="0.2">
      <c r="A23" s="210">
        <v>44355</v>
      </c>
      <c r="B23" s="211" t="s">
        <v>366</v>
      </c>
      <c r="C23" s="212" t="s">
        <v>367</v>
      </c>
      <c r="D23" s="212" t="s">
        <v>364</v>
      </c>
      <c r="E23" s="202">
        <v>1</v>
      </c>
      <c r="F23" s="237">
        <v>8</v>
      </c>
      <c r="G23" s="237">
        <v>2</v>
      </c>
      <c r="H23" s="212" t="s">
        <v>365</v>
      </c>
      <c r="I23" s="81">
        <v>1</v>
      </c>
      <c r="J23" s="238">
        <v>2000</v>
      </c>
      <c r="K23" s="239">
        <v>752</v>
      </c>
      <c r="L23" s="165">
        <v>200000</v>
      </c>
    </row>
    <row r="24" spans="1:21" s="2" customFormat="1" ht="15" customHeight="1" x14ac:dyDescent="0.2">
      <c r="A24" s="210">
        <v>44355</v>
      </c>
      <c r="B24" s="211" t="s">
        <v>362</v>
      </c>
      <c r="C24" s="212" t="s">
        <v>363</v>
      </c>
      <c r="D24" s="212" t="s">
        <v>364</v>
      </c>
      <c r="E24" s="202">
        <v>1</v>
      </c>
      <c r="F24" s="237">
        <v>5</v>
      </c>
      <c r="G24" s="237">
        <v>2</v>
      </c>
      <c r="H24" s="212" t="s">
        <v>365</v>
      </c>
      <c r="I24" s="81">
        <v>1</v>
      </c>
      <c r="J24" s="238">
        <v>2000</v>
      </c>
      <c r="K24" s="239">
        <v>805</v>
      </c>
      <c r="L24" s="165">
        <v>210000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s="2" customFormat="1" ht="15" customHeight="1" x14ac:dyDescent="0.2">
      <c r="A25" s="210">
        <v>44355</v>
      </c>
      <c r="B25" s="211" t="s">
        <v>375</v>
      </c>
      <c r="C25" s="212" t="s">
        <v>376</v>
      </c>
      <c r="D25" s="212" t="s">
        <v>377</v>
      </c>
      <c r="E25" s="202">
        <v>14</v>
      </c>
      <c r="F25" s="237">
        <v>6</v>
      </c>
      <c r="G25" s="237">
        <v>31</v>
      </c>
      <c r="H25" s="212" t="s">
        <v>378</v>
      </c>
      <c r="I25" s="81">
        <v>1</v>
      </c>
      <c r="J25" s="238">
        <v>2702</v>
      </c>
      <c r="K25" s="239">
        <v>1365</v>
      </c>
      <c r="L25" s="165">
        <v>420000</v>
      </c>
    </row>
    <row r="26" spans="1:21" s="2" customFormat="1" ht="15" customHeight="1" x14ac:dyDescent="0.2">
      <c r="A26" s="210">
        <v>44355</v>
      </c>
      <c r="B26" s="211" t="s">
        <v>379</v>
      </c>
      <c r="C26" s="212" t="s">
        <v>380</v>
      </c>
      <c r="D26" s="212" t="s">
        <v>126</v>
      </c>
      <c r="E26" s="202" t="s">
        <v>127</v>
      </c>
      <c r="F26" s="237">
        <v>15</v>
      </c>
      <c r="G26" s="237">
        <v>25</v>
      </c>
      <c r="H26" s="212" t="s">
        <v>381</v>
      </c>
      <c r="I26" s="81">
        <v>1</v>
      </c>
      <c r="J26" s="238">
        <v>2036</v>
      </c>
      <c r="K26" s="239">
        <v>737</v>
      </c>
      <c r="L26" s="165">
        <v>200000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s="2" customFormat="1" ht="15" customHeight="1" x14ac:dyDescent="0.2">
      <c r="A27" s="210">
        <v>44356</v>
      </c>
      <c r="B27" s="211" t="s">
        <v>709</v>
      </c>
      <c r="C27" s="212" t="s">
        <v>710</v>
      </c>
      <c r="D27" s="212" t="s">
        <v>131</v>
      </c>
      <c r="E27" s="202"/>
      <c r="F27" s="237"/>
      <c r="G27" s="237"/>
      <c r="H27" s="212" t="s">
        <v>132</v>
      </c>
      <c r="I27" s="81">
        <v>1</v>
      </c>
      <c r="J27" s="238">
        <v>1900</v>
      </c>
      <c r="K27" s="239">
        <v>556</v>
      </c>
      <c r="L27" s="165">
        <v>198936</v>
      </c>
      <c r="N27" s="1"/>
      <c r="O27" s="1"/>
      <c r="P27" s="1"/>
      <c r="Q27" s="1"/>
      <c r="R27" s="1"/>
      <c r="S27" s="1"/>
      <c r="T27" s="1"/>
      <c r="U27" s="1"/>
    </row>
    <row r="28" spans="1:21" s="2" customFormat="1" ht="15" customHeight="1" x14ac:dyDescent="0.2">
      <c r="A28" s="210">
        <v>44356</v>
      </c>
      <c r="B28" s="211" t="s">
        <v>370</v>
      </c>
      <c r="C28" s="212" t="s">
        <v>371</v>
      </c>
      <c r="D28" s="212" t="s">
        <v>372</v>
      </c>
      <c r="E28" s="202"/>
      <c r="F28" s="237">
        <v>3</v>
      </c>
      <c r="G28" s="237" t="s">
        <v>373</v>
      </c>
      <c r="H28" s="212" t="s">
        <v>374</v>
      </c>
      <c r="I28" s="81">
        <v>1</v>
      </c>
      <c r="J28" s="238">
        <v>1694</v>
      </c>
      <c r="K28" s="239">
        <v>485</v>
      </c>
      <c r="L28" s="165">
        <v>143814</v>
      </c>
      <c r="N28" s="1"/>
    </row>
    <row r="29" spans="1:21" s="2" customFormat="1" ht="15" customHeight="1" x14ac:dyDescent="0.2">
      <c r="A29" s="210">
        <v>44357</v>
      </c>
      <c r="B29" s="211" t="s">
        <v>719</v>
      </c>
      <c r="C29" s="212" t="s">
        <v>720</v>
      </c>
      <c r="D29" s="212" t="s">
        <v>377</v>
      </c>
      <c r="E29" s="202">
        <v>16</v>
      </c>
      <c r="F29" s="237">
        <v>8</v>
      </c>
      <c r="G29" s="237">
        <v>9</v>
      </c>
      <c r="H29" s="212" t="s">
        <v>721</v>
      </c>
      <c r="I29" s="83">
        <v>1</v>
      </c>
      <c r="J29" s="208">
        <v>2459</v>
      </c>
      <c r="K29" s="328">
        <v>877</v>
      </c>
      <c r="L29" s="204">
        <v>295000</v>
      </c>
      <c r="M29" s="1"/>
    </row>
    <row r="30" spans="1:21" s="2" customFormat="1" ht="15" customHeight="1" x14ac:dyDescent="0.2">
      <c r="A30" s="210">
        <v>44357</v>
      </c>
      <c r="B30" s="211" t="s">
        <v>1179</v>
      </c>
      <c r="C30" s="212" t="s">
        <v>711</v>
      </c>
      <c r="D30" s="212" t="s">
        <v>396</v>
      </c>
      <c r="E30" s="202">
        <v>34</v>
      </c>
      <c r="F30" s="237">
        <v>1</v>
      </c>
      <c r="G30" s="237">
        <v>2</v>
      </c>
      <c r="H30" s="212" t="s">
        <v>712</v>
      </c>
      <c r="I30" s="81">
        <v>1</v>
      </c>
      <c r="J30" s="238">
        <v>3403</v>
      </c>
      <c r="K30" s="239">
        <v>1119</v>
      </c>
      <c r="L30" s="165">
        <v>650000</v>
      </c>
      <c r="O30" s="1"/>
      <c r="P30" s="1"/>
      <c r="Q30" s="1"/>
      <c r="R30" s="1"/>
      <c r="S30" s="1"/>
      <c r="T30" s="1"/>
      <c r="U30" s="1"/>
    </row>
    <row r="31" spans="1:21" s="2" customFormat="1" ht="15" customHeight="1" x14ac:dyDescent="0.2">
      <c r="A31" s="210">
        <v>44357</v>
      </c>
      <c r="B31" s="211" t="s">
        <v>713</v>
      </c>
      <c r="C31" s="212" t="s">
        <v>714</v>
      </c>
      <c r="D31" s="212" t="s">
        <v>93</v>
      </c>
      <c r="E31" s="202">
        <v>1</v>
      </c>
      <c r="F31" s="237">
        <v>25</v>
      </c>
      <c r="G31" s="237">
        <v>13</v>
      </c>
      <c r="H31" s="212" t="s">
        <v>715</v>
      </c>
      <c r="I31" s="81">
        <v>1</v>
      </c>
      <c r="J31" s="238">
        <v>1995</v>
      </c>
      <c r="K31" s="239">
        <v>672</v>
      </c>
      <c r="L31" s="165">
        <v>192126</v>
      </c>
      <c r="O31" s="1"/>
      <c r="P31" s="1"/>
      <c r="Q31" s="1"/>
      <c r="R31" s="1"/>
      <c r="S31" s="1"/>
      <c r="T31" s="1"/>
      <c r="U31" s="1"/>
    </row>
    <row r="32" spans="1:21" s="2" customFormat="1" ht="15" customHeight="1" x14ac:dyDescent="0.2">
      <c r="A32" s="210">
        <v>44357</v>
      </c>
      <c r="B32" s="211" t="s">
        <v>722</v>
      </c>
      <c r="C32" s="212" t="s">
        <v>723</v>
      </c>
      <c r="D32" s="212" t="s">
        <v>126</v>
      </c>
      <c r="E32" s="202" t="s">
        <v>127</v>
      </c>
      <c r="F32" s="237">
        <v>9</v>
      </c>
      <c r="G32" s="237">
        <v>27</v>
      </c>
      <c r="H32" s="212" t="s">
        <v>718</v>
      </c>
      <c r="I32" s="81">
        <v>1</v>
      </c>
      <c r="J32" s="238">
        <v>2031</v>
      </c>
      <c r="K32" s="327">
        <v>690</v>
      </c>
      <c r="L32" s="204">
        <v>179586</v>
      </c>
      <c r="M32" s="1"/>
      <c r="N32" s="1"/>
    </row>
    <row r="33" spans="1:21" s="2" customFormat="1" ht="15" customHeight="1" x14ac:dyDescent="0.2">
      <c r="A33" s="166">
        <v>44357</v>
      </c>
      <c r="B33" s="71" t="s">
        <v>724</v>
      </c>
      <c r="C33" s="72" t="s">
        <v>725</v>
      </c>
      <c r="D33" s="72" t="s">
        <v>396</v>
      </c>
      <c r="E33" s="202" t="s">
        <v>726</v>
      </c>
      <c r="F33" s="203">
        <v>26</v>
      </c>
      <c r="G33" s="203">
        <v>2</v>
      </c>
      <c r="H33" s="212" t="s">
        <v>718</v>
      </c>
      <c r="I33" s="83">
        <v>1</v>
      </c>
      <c r="J33" s="208">
        <v>2678</v>
      </c>
      <c r="K33" s="100">
        <v>1009</v>
      </c>
      <c r="L33" s="204">
        <v>243342</v>
      </c>
    </row>
    <row r="34" spans="1:21" s="2" customFormat="1" ht="14.25" customHeight="1" x14ac:dyDescent="0.2">
      <c r="A34" s="210">
        <v>44358</v>
      </c>
      <c r="B34" s="211" t="s">
        <v>716</v>
      </c>
      <c r="C34" s="212" t="s">
        <v>717</v>
      </c>
      <c r="D34" s="212" t="s">
        <v>126</v>
      </c>
      <c r="E34" s="202" t="s">
        <v>127</v>
      </c>
      <c r="F34" s="237">
        <v>1</v>
      </c>
      <c r="G34" s="237">
        <v>23</v>
      </c>
      <c r="H34" s="212" t="s">
        <v>718</v>
      </c>
      <c r="I34" s="81">
        <v>1</v>
      </c>
      <c r="J34" s="238">
        <v>1829</v>
      </c>
      <c r="K34" s="239">
        <v>856</v>
      </c>
      <c r="L34" s="165">
        <v>177210</v>
      </c>
      <c r="M34" s="1"/>
      <c r="N34" s="1"/>
      <c r="O34" s="1"/>
      <c r="P34" s="1"/>
      <c r="Q34" s="1"/>
      <c r="R34" s="1"/>
      <c r="S34" s="1"/>
      <c r="T34" s="1"/>
      <c r="U34" s="1"/>
    </row>
    <row r="35" spans="1:21" s="2" customFormat="1" ht="14.25" customHeight="1" x14ac:dyDescent="0.2">
      <c r="A35" s="210">
        <v>44362</v>
      </c>
      <c r="B35" s="211" t="s">
        <v>990</v>
      </c>
      <c r="C35" s="212" t="s">
        <v>991</v>
      </c>
      <c r="D35" s="212" t="s">
        <v>992</v>
      </c>
      <c r="E35" s="202">
        <v>1</v>
      </c>
      <c r="F35" s="237">
        <v>2</v>
      </c>
      <c r="G35" s="237">
        <v>4</v>
      </c>
      <c r="H35" s="212" t="s">
        <v>211</v>
      </c>
      <c r="I35" s="81">
        <v>1</v>
      </c>
      <c r="J35" s="238">
        <v>1593</v>
      </c>
      <c r="K35" s="239">
        <v>534</v>
      </c>
      <c r="L35" s="165">
        <v>129954</v>
      </c>
    </row>
    <row r="36" spans="1:21" s="2" customFormat="1" ht="14.25" customHeight="1" x14ac:dyDescent="0.2">
      <c r="A36" s="210">
        <v>44362</v>
      </c>
      <c r="B36" s="211" t="s">
        <v>999</v>
      </c>
      <c r="C36" s="212" t="s">
        <v>1000</v>
      </c>
      <c r="D36" s="251" t="s">
        <v>992</v>
      </c>
      <c r="E36" s="202">
        <v>1</v>
      </c>
      <c r="F36" s="237">
        <v>7</v>
      </c>
      <c r="G36" s="237">
        <v>6</v>
      </c>
      <c r="H36" s="212" t="s">
        <v>211</v>
      </c>
      <c r="I36" s="81">
        <v>1</v>
      </c>
      <c r="J36" s="238">
        <v>1262</v>
      </c>
      <c r="K36" s="239">
        <v>398</v>
      </c>
      <c r="L36" s="165">
        <v>109626</v>
      </c>
    </row>
    <row r="37" spans="1:21" s="2" customFormat="1" ht="14.25" customHeight="1" x14ac:dyDescent="0.2">
      <c r="A37" s="166">
        <v>44362</v>
      </c>
      <c r="B37" s="71" t="s">
        <v>995</v>
      </c>
      <c r="C37" s="72" t="s">
        <v>996</v>
      </c>
      <c r="D37" s="72" t="s">
        <v>992</v>
      </c>
      <c r="E37" s="202">
        <v>1</v>
      </c>
      <c r="F37" s="207">
        <v>4</v>
      </c>
      <c r="G37" s="72">
        <v>6</v>
      </c>
      <c r="H37" s="72" t="s">
        <v>211</v>
      </c>
      <c r="I37" s="83">
        <v>1</v>
      </c>
      <c r="J37" s="75">
        <v>1262</v>
      </c>
      <c r="K37" s="100">
        <v>398</v>
      </c>
      <c r="L37" s="165">
        <v>109626</v>
      </c>
    </row>
    <row r="38" spans="1:21" s="2" customFormat="1" ht="14.25" customHeight="1" x14ac:dyDescent="0.2">
      <c r="A38" s="210">
        <v>44362</v>
      </c>
      <c r="B38" s="211" t="s">
        <v>993</v>
      </c>
      <c r="C38" s="212" t="s">
        <v>994</v>
      </c>
      <c r="D38" s="251" t="s">
        <v>992</v>
      </c>
      <c r="E38" s="202">
        <v>1</v>
      </c>
      <c r="F38" s="237">
        <v>1</v>
      </c>
      <c r="G38" s="237">
        <v>3</v>
      </c>
      <c r="H38" s="212" t="s">
        <v>211</v>
      </c>
      <c r="I38" s="81">
        <v>1</v>
      </c>
      <c r="J38" s="238">
        <v>1593</v>
      </c>
      <c r="K38" s="239">
        <v>534</v>
      </c>
      <c r="L38" s="204">
        <v>140316</v>
      </c>
    </row>
    <row r="39" spans="1:21" s="2" customFormat="1" ht="14.25" customHeight="1" x14ac:dyDescent="0.2">
      <c r="A39" s="210">
        <v>44362</v>
      </c>
      <c r="B39" s="211" t="s">
        <v>1001</v>
      </c>
      <c r="C39" s="212" t="s">
        <v>1002</v>
      </c>
      <c r="D39" s="212" t="s">
        <v>992</v>
      </c>
      <c r="E39" s="202" t="s">
        <v>1003</v>
      </c>
      <c r="F39" s="237">
        <v>1</v>
      </c>
      <c r="G39" s="237">
        <v>7</v>
      </c>
      <c r="H39" s="212" t="s">
        <v>211</v>
      </c>
      <c r="I39" s="81">
        <v>1</v>
      </c>
      <c r="J39" s="238">
        <v>1593</v>
      </c>
      <c r="K39" s="239">
        <v>534</v>
      </c>
      <c r="L39" s="165">
        <v>140316</v>
      </c>
    </row>
    <row r="40" spans="1:21" s="2" customFormat="1" ht="14.25" customHeight="1" x14ac:dyDescent="0.2">
      <c r="A40" s="210">
        <v>44362</v>
      </c>
      <c r="B40" s="211" t="s">
        <v>997</v>
      </c>
      <c r="C40" s="212" t="s">
        <v>998</v>
      </c>
      <c r="D40" s="212" t="s">
        <v>992</v>
      </c>
      <c r="E40" s="202">
        <v>1</v>
      </c>
      <c r="F40" s="237">
        <v>9</v>
      </c>
      <c r="G40" s="237">
        <v>2</v>
      </c>
      <c r="H40" s="212" t="s">
        <v>211</v>
      </c>
      <c r="I40" s="81">
        <v>1</v>
      </c>
      <c r="J40" s="238">
        <v>1593</v>
      </c>
      <c r="K40" s="239">
        <v>534</v>
      </c>
      <c r="L40" s="165">
        <v>140316</v>
      </c>
      <c r="M40" s="1"/>
    </row>
    <row r="41" spans="1:21" s="2" customFormat="1" ht="14.25" customHeight="1" x14ac:dyDescent="0.2">
      <c r="A41" s="210">
        <v>44362</v>
      </c>
      <c r="B41" s="211" t="s">
        <v>988</v>
      </c>
      <c r="C41" s="212" t="s">
        <v>989</v>
      </c>
      <c r="D41" s="212" t="s">
        <v>992</v>
      </c>
      <c r="E41" s="202">
        <v>1</v>
      </c>
      <c r="F41" s="237">
        <v>4</v>
      </c>
      <c r="G41" s="237">
        <v>7</v>
      </c>
      <c r="H41" s="212" t="s">
        <v>211</v>
      </c>
      <c r="I41" s="81">
        <v>1</v>
      </c>
      <c r="J41" s="238">
        <v>1443</v>
      </c>
      <c r="K41" s="239">
        <v>413</v>
      </c>
      <c r="L41" s="165">
        <v>122562</v>
      </c>
    </row>
    <row r="42" spans="1:21" s="2" customFormat="1" ht="14.25" customHeight="1" x14ac:dyDescent="0.2">
      <c r="A42" s="166">
        <v>44363</v>
      </c>
      <c r="B42" s="71" t="s">
        <v>1004</v>
      </c>
      <c r="C42" s="72" t="s">
        <v>1005</v>
      </c>
      <c r="D42" s="72" t="s">
        <v>364</v>
      </c>
      <c r="E42" s="202">
        <v>1</v>
      </c>
      <c r="F42" s="203">
        <v>4</v>
      </c>
      <c r="G42" s="203">
        <v>1</v>
      </c>
      <c r="H42" s="212" t="s">
        <v>365</v>
      </c>
      <c r="I42" s="83">
        <v>1</v>
      </c>
      <c r="J42" s="208">
        <v>2600</v>
      </c>
      <c r="K42" s="100">
        <v>732</v>
      </c>
      <c r="L42" s="165">
        <v>220000</v>
      </c>
    </row>
    <row r="43" spans="1:21" s="2" customFormat="1" ht="14.25" customHeight="1" x14ac:dyDescent="0.2">
      <c r="A43" s="210">
        <v>44363</v>
      </c>
      <c r="B43" s="211" t="s">
        <v>979</v>
      </c>
      <c r="C43" s="212" t="s">
        <v>980</v>
      </c>
      <c r="D43" s="212" t="s">
        <v>126</v>
      </c>
      <c r="E43" s="202"/>
      <c r="F43" s="237">
        <v>6</v>
      </c>
      <c r="G43" s="237">
        <v>26</v>
      </c>
      <c r="H43" s="212" t="s">
        <v>718</v>
      </c>
      <c r="I43" s="81">
        <v>1</v>
      </c>
      <c r="J43" s="238">
        <v>2187</v>
      </c>
      <c r="K43" s="239">
        <v>776</v>
      </c>
      <c r="L43" s="165">
        <v>195558</v>
      </c>
    </row>
    <row r="44" spans="1:21" s="2" customFormat="1" ht="14.25" customHeight="1" x14ac:dyDescent="0.2">
      <c r="A44" s="210">
        <v>44364</v>
      </c>
      <c r="B44" s="211" t="s">
        <v>985</v>
      </c>
      <c r="C44" s="212" t="s">
        <v>986</v>
      </c>
      <c r="D44" s="212" t="s">
        <v>707</v>
      </c>
      <c r="E44" s="202">
        <v>20</v>
      </c>
      <c r="F44" s="237">
        <v>4</v>
      </c>
      <c r="G44" s="237">
        <v>12</v>
      </c>
      <c r="H44" s="212" t="s">
        <v>987</v>
      </c>
      <c r="I44" s="81">
        <v>1</v>
      </c>
      <c r="J44" s="238">
        <v>5075</v>
      </c>
      <c r="K44" s="239">
        <v>2458</v>
      </c>
      <c r="L44" s="165">
        <v>900000</v>
      </c>
    </row>
    <row r="45" spans="1:21" s="2" customFormat="1" ht="14.25" customHeight="1" x14ac:dyDescent="0.2">
      <c r="A45" s="210">
        <v>44364</v>
      </c>
      <c r="B45" s="211" t="s">
        <v>1006</v>
      </c>
      <c r="C45" s="212" t="s">
        <v>1007</v>
      </c>
      <c r="D45" s="212" t="s">
        <v>1008</v>
      </c>
      <c r="E45" s="202"/>
      <c r="F45" s="237">
        <v>4</v>
      </c>
      <c r="G45" s="237">
        <v>2</v>
      </c>
      <c r="H45" s="212" t="s">
        <v>1009</v>
      </c>
      <c r="I45" s="81">
        <v>1</v>
      </c>
      <c r="J45" s="238">
        <v>1329</v>
      </c>
      <c r="K45" s="239">
        <v>496</v>
      </c>
      <c r="L45" s="165">
        <v>122000</v>
      </c>
      <c r="N45" s="1"/>
      <c r="T45" s="1"/>
      <c r="U45" s="1"/>
    </row>
    <row r="46" spans="1:21" s="2" customFormat="1" ht="14.25" customHeight="1" x14ac:dyDescent="0.2">
      <c r="A46" s="210">
        <v>44364</v>
      </c>
      <c r="B46" s="211" t="s">
        <v>1010</v>
      </c>
      <c r="C46" s="212" t="s">
        <v>1011</v>
      </c>
      <c r="D46" s="212" t="s">
        <v>1008</v>
      </c>
      <c r="E46" s="202"/>
      <c r="F46" s="237">
        <v>14</v>
      </c>
      <c r="G46" s="237">
        <v>2</v>
      </c>
      <c r="H46" s="212" t="s">
        <v>1009</v>
      </c>
      <c r="I46" s="83">
        <v>1</v>
      </c>
      <c r="J46" s="238">
        <v>1020</v>
      </c>
      <c r="K46" s="327">
        <v>466</v>
      </c>
      <c r="L46" s="204">
        <v>110000</v>
      </c>
      <c r="M46" s="1"/>
      <c r="N46" s="1"/>
    </row>
    <row r="47" spans="1:21" s="2" customFormat="1" ht="13.35" customHeight="1" x14ac:dyDescent="0.2">
      <c r="A47" s="210">
        <v>44364</v>
      </c>
      <c r="B47" s="211" t="s">
        <v>1012</v>
      </c>
      <c r="C47" s="212" t="s">
        <v>1013</v>
      </c>
      <c r="D47" s="212" t="s">
        <v>1008</v>
      </c>
      <c r="E47" s="202"/>
      <c r="F47" s="237">
        <v>2</v>
      </c>
      <c r="G47" s="237">
        <v>1</v>
      </c>
      <c r="H47" s="212" t="s">
        <v>1009</v>
      </c>
      <c r="I47" s="83">
        <v>1</v>
      </c>
      <c r="J47" s="329">
        <v>1115</v>
      </c>
      <c r="K47" s="328">
        <v>529</v>
      </c>
      <c r="L47" s="330">
        <v>115000</v>
      </c>
    </row>
    <row r="48" spans="1:21" s="2" customFormat="1" ht="13.35" customHeight="1" x14ac:dyDescent="0.2">
      <c r="A48" s="210">
        <v>44365</v>
      </c>
      <c r="B48" s="211" t="s">
        <v>981</v>
      </c>
      <c r="C48" s="212" t="s">
        <v>982</v>
      </c>
      <c r="D48" s="212" t="s">
        <v>983</v>
      </c>
      <c r="E48" s="202"/>
      <c r="F48" s="237">
        <v>12</v>
      </c>
      <c r="G48" s="237">
        <v>9</v>
      </c>
      <c r="H48" s="212" t="s">
        <v>984</v>
      </c>
      <c r="I48" s="81">
        <v>1</v>
      </c>
      <c r="J48" s="238">
        <v>1253</v>
      </c>
      <c r="K48" s="239">
        <v>104</v>
      </c>
      <c r="L48" s="165">
        <v>75000</v>
      </c>
    </row>
    <row r="49" spans="1:12" s="2" customFormat="1" ht="13.35" customHeight="1" x14ac:dyDescent="0.2">
      <c r="A49" s="166">
        <v>44365</v>
      </c>
      <c r="B49" s="71" t="s">
        <v>1021</v>
      </c>
      <c r="C49" s="72" t="s">
        <v>1022</v>
      </c>
      <c r="D49" s="72" t="s">
        <v>1020</v>
      </c>
      <c r="E49" s="202"/>
      <c r="F49" s="203">
        <v>9</v>
      </c>
      <c r="G49" s="203">
        <v>13</v>
      </c>
      <c r="H49" s="212" t="s">
        <v>211</v>
      </c>
      <c r="I49" s="83">
        <v>1</v>
      </c>
      <c r="J49" s="75">
        <v>1837</v>
      </c>
      <c r="K49" s="100">
        <v>559</v>
      </c>
      <c r="L49" s="165">
        <v>159456</v>
      </c>
    </row>
    <row r="50" spans="1:12" s="2" customFormat="1" ht="13.35" customHeight="1" x14ac:dyDescent="0.2">
      <c r="A50" s="210">
        <v>44365</v>
      </c>
      <c r="B50" s="211" t="s">
        <v>1018</v>
      </c>
      <c r="C50" s="212" t="s">
        <v>1019</v>
      </c>
      <c r="D50" s="212" t="s">
        <v>1020</v>
      </c>
      <c r="E50" s="202"/>
      <c r="F50" s="237">
        <v>35</v>
      </c>
      <c r="G50" s="237">
        <v>18</v>
      </c>
      <c r="H50" s="212" t="s">
        <v>211</v>
      </c>
      <c r="I50" s="81">
        <v>1</v>
      </c>
      <c r="J50" s="238">
        <v>1509</v>
      </c>
      <c r="K50" s="239">
        <v>477</v>
      </c>
      <c r="L50" s="165">
        <v>153912</v>
      </c>
    </row>
    <row r="51" spans="1:12" s="2" customFormat="1" ht="13.35" customHeight="1" x14ac:dyDescent="0.2">
      <c r="A51" s="210">
        <v>44365</v>
      </c>
      <c r="B51" s="211" t="s">
        <v>1016</v>
      </c>
      <c r="C51" s="212" t="s">
        <v>1017</v>
      </c>
      <c r="D51" s="212" t="s">
        <v>93</v>
      </c>
      <c r="E51" s="202">
        <v>1</v>
      </c>
      <c r="F51" s="237">
        <v>2</v>
      </c>
      <c r="G51" s="237">
        <v>13</v>
      </c>
      <c r="H51" s="212" t="s">
        <v>715</v>
      </c>
      <c r="I51" s="81">
        <v>1</v>
      </c>
      <c r="J51" s="238">
        <v>2342</v>
      </c>
      <c r="K51" s="239">
        <v>784</v>
      </c>
      <c r="L51" s="204">
        <v>216414</v>
      </c>
    </row>
    <row r="52" spans="1:12" s="2" customFormat="1" ht="13.35" customHeight="1" x14ac:dyDescent="0.2">
      <c r="A52" s="210">
        <v>44365</v>
      </c>
      <c r="B52" s="211" t="s">
        <v>1014</v>
      </c>
      <c r="C52" s="212" t="s">
        <v>1015</v>
      </c>
      <c r="D52" s="212" t="s">
        <v>93</v>
      </c>
      <c r="E52" s="202">
        <v>1</v>
      </c>
      <c r="F52" s="237">
        <v>1</v>
      </c>
      <c r="G52" s="237">
        <v>13</v>
      </c>
      <c r="H52" s="212" t="s">
        <v>715</v>
      </c>
      <c r="I52" s="81">
        <v>1</v>
      </c>
      <c r="J52" s="238">
        <v>2117</v>
      </c>
      <c r="K52" s="239">
        <v>665</v>
      </c>
      <c r="L52" s="165">
        <v>191796</v>
      </c>
    </row>
    <row r="53" spans="1:12" s="2" customFormat="1" ht="13.35" customHeight="1" x14ac:dyDescent="0.2">
      <c r="A53" s="210">
        <v>44368</v>
      </c>
      <c r="B53" s="211" t="s">
        <v>1029</v>
      </c>
      <c r="C53" s="212" t="s">
        <v>1030</v>
      </c>
      <c r="D53" s="212" t="s">
        <v>1031</v>
      </c>
      <c r="E53" s="202">
        <v>5</v>
      </c>
      <c r="F53" s="237">
        <v>7</v>
      </c>
      <c r="G53" s="237">
        <v>2</v>
      </c>
      <c r="H53" s="212" t="s">
        <v>1032</v>
      </c>
      <c r="I53" s="81">
        <v>1</v>
      </c>
      <c r="J53" s="238">
        <v>2091</v>
      </c>
      <c r="K53" s="239">
        <v>169</v>
      </c>
      <c r="L53" s="165">
        <v>149160</v>
      </c>
    </row>
    <row r="54" spans="1:12" s="2" customFormat="1" ht="13.35" customHeight="1" x14ac:dyDescent="0.2">
      <c r="A54" s="210">
        <v>44368</v>
      </c>
      <c r="B54" s="211" t="s">
        <v>1042</v>
      </c>
      <c r="C54" s="212" t="s">
        <v>1043</v>
      </c>
      <c r="D54" s="212" t="s">
        <v>1035</v>
      </c>
      <c r="E54" s="202">
        <v>2</v>
      </c>
      <c r="F54" s="237">
        <v>28</v>
      </c>
      <c r="G54" s="237">
        <v>10</v>
      </c>
      <c r="H54" s="212" t="s">
        <v>1026</v>
      </c>
      <c r="I54" s="81">
        <v>1</v>
      </c>
      <c r="J54" s="238">
        <v>1947</v>
      </c>
      <c r="K54" s="239">
        <v>427</v>
      </c>
      <c r="L54" s="165">
        <v>156684</v>
      </c>
    </row>
    <row r="55" spans="1:12" s="2" customFormat="1" ht="13.35" customHeight="1" x14ac:dyDescent="0.2">
      <c r="A55" s="210">
        <v>44368</v>
      </c>
      <c r="B55" s="211" t="s">
        <v>1044</v>
      </c>
      <c r="C55" s="212" t="s">
        <v>1045</v>
      </c>
      <c r="D55" s="212" t="s">
        <v>1035</v>
      </c>
      <c r="E55" s="202">
        <v>2</v>
      </c>
      <c r="F55" s="237">
        <v>30</v>
      </c>
      <c r="G55" s="237">
        <v>10</v>
      </c>
      <c r="H55" s="212" t="s">
        <v>1026</v>
      </c>
      <c r="I55" s="81">
        <v>1</v>
      </c>
      <c r="J55" s="238">
        <v>1307</v>
      </c>
      <c r="K55" s="239">
        <v>410</v>
      </c>
      <c r="L55" s="165">
        <v>113322</v>
      </c>
    </row>
    <row r="56" spans="1:12" s="2" customFormat="1" ht="13.35" customHeight="1" x14ac:dyDescent="0.2">
      <c r="A56" s="210">
        <v>44368</v>
      </c>
      <c r="B56" s="211" t="s">
        <v>1046</v>
      </c>
      <c r="C56" s="212" t="s">
        <v>1047</v>
      </c>
      <c r="D56" s="212" t="s">
        <v>1035</v>
      </c>
      <c r="E56" s="202">
        <v>2</v>
      </c>
      <c r="F56" s="237">
        <v>31</v>
      </c>
      <c r="G56" s="237">
        <v>10</v>
      </c>
      <c r="H56" s="212" t="s">
        <v>1026</v>
      </c>
      <c r="I56" s="81">
        <v>1</v>
      </c>
      <c r="J56" s="238">
        <v>1523</v>
      </c>
      <c r="K56" s="239">
        <v>394</v>
      </c>
      <c r="L56" s="165">
        <v>126522</v>
      </c>
    </row>
    <row r="57" spans="1:12" s="2" customFormat="1" ht="13.35" customHeight="1" x14ac:dyDescent="0.2">
      <c r="A57" s="210">
        <v>44368</v>
      </c>
      <c r="B57" s="211" t="s">
        <v>1040</v>
      </c>
      <c r="C57" s="212" t="s">
        <v>1041</v>
      </c>
      <c r="D57" s="212" t="s">
        <v>1035</v>
      </c>
      <c r="E57" s="202">
        <v>2</v>
      </c>
      <c r="F57" s="237">
        <v>26</v>
      </c>
      <c r="G57" s="237">
        <v>10</v>
      </c>
      <c r="H57" s="212" t="s">
        <v>1026</v>
      </c>
      <c r="I57" s="81">
        <v>1</v>
      </c>
      <c r="J57" s="238">
        <v>2052</v>
      </c>
      <c r="K57" s="239">
        <v>394</v>
      </c>
      <c r="L57" s="165">
        <v>161436</v>
      </c>
    </row>
    <row r="58" spans="1:12" s="2" customFormat="1" ht="13.35" customHeight="1" x14ac:dyDescent="0.2">
      <c r="A58" s="210">
        <v>44368</v>
      </c>
      <c r="B58" s="211" t="s">
        <v>1038</v>
      </c>
      <c r="C58" s="212" t="s">
        <v>1039</v>
      </c>
      <c r="D58" s="212" t="s">
        <v>1035</v>
      </c>
      <c r="E58" s="202">
        <v>2</v>
      </c>
      <c r="F58" s="237">
        <v>29</v>
      </c>
      <c r="G58" s="237">
        <v>10</v>
      </c>
      <c r="H58" s="212" t="s">
        <v>1026</v>
      </c>
      <c r="I58" s="81">
        <v>1</v>
      </c>
      <c r="J58" s="238">
        <v>1707</v>
      </c>
      <c r="K58" s="239">
        <v>406</v>
      </c>
      <c r="L58" s="165">
        <v>139458</v>
      </c>
    </row>
    <row r="59" spans="1:12" s="2" customFormat="1" ht="12.75" customHeight="1" x14ac:dyDescent="0.2">
      <c r="A59" s="210">
        <v>44368</v>
      </c>
      <c r="B59" s="211" t="s">
        <v>1036</v>
      </c>
      <c r="C59" s="212" t="s">
        <v>1037</v>
      </c>
      <c r="D59" s="212" t="s">
        <v>1035</v>
      </c>
      <c r="E59" s="202">
        <v>2</v>
      </c>
      <c r="F59" s="237">
        <v>27</v>
      </c>
      <c r="G59" s="237">
        <v>10</v>
      </c>
      <c r="H59" s="212" t="s">
        <v>1026</v>
      </c>
      <c r="I59" s="81">
        <v>1</v>
      </c>
      <c r="J59" s="238">
        <v>1523</v>
      </c>
      <c r="K59" s="239">
        <v>394</v>
      </c>
      <c r="L59" s="165">
        <v>126522</v>
      </c>
    </row>
    <row r="60" spans="1:12" s="2" customFormat="1" ht="12.75" customHeight="1" x14ac:dyDescent="0.2">
      <c r="A60" s="210">
        <v>44368</v>
      </c>
      <c r="B60" s="211" t="s">
        <v>1033</v>
      </c>
      <c r="C60" s="212" t="s">
        <v>1034</v>
      </c>
      <c r="D60" s="212" t="s">
        <v>1035</v>
      </c>
      <c r="E60" s="202">
        <v>2</v>
      </c>
      <c r="F60" s="237">
        <v>30</v>
      </c>
      <c r="G60" s="237">
        <v>4</v>
      </c>
      <c r="H60" s="212" t="s">
        <v>1026</v>
      </c>
      <c r="I60" s="81">
        <v>1</v>
      </c>
      <c r="J60" s="238">
        <v>2125</v>
      </c>
      <c r="K60" s="239">
        <v>398</v>
      </c>
      <c r="L60" s="165">
        <v>166518</v>
      </c>
    </row>
    <row r="61" spans="1:12" s="2" customFormat="1" ht="12.75" customHeight="1" x14ac:dyDescent="0.2">
      <c r="A61" s="210">
        <v>44368</v>
      </c>
      <c r="B61" s="211" t="s">
        <v>1027</v>
      </c>
      <c r="C61" s="212" t="s">
        <v>1028</v>
      </c>
      <c r="D61" s="212" t="s">
        <v>1025</v>
      </c>
      <c r="E61" s="202">
        <v>2</v>
      </c>
      <c r="F61" s="237">
        <v>2</v>
      </c>
      <c r="G61" s="237">
        <v>6</v>
      </c>
      <c r="H61" s="212" t="s">
        <v>1026</v>
      </c>
      <c r="I61" s="81">
        <v>1</v>
      </c>
      <c r="J61" s="238">
        <v>2628</v>
      </c>
      <c r="K61" s="239">
        <v>416</v>
      </c>
      <c r="L61" s="165">
        <v>200904</v>
      </c>
    </row>
    <row r="62" spans="1:12" s="2" customFormat="1" ht="12.75" customHeight="1" x14ac:dyDescent="0.2">
      <c r="A62" s="210">
        <v>44368</v>
      </c>
      <c r="B62" s="211" t="s">
        <v>1023</v>
      </c>
      <c r="C62" s="212" t="s">
        <v>1024</v>
      </c>
      <c r="D62" s="212" t="s">
        <v>1025</v>
      </c>
      <c r="E62" s="202">
        <v>2</v>
      </c>
      <c r="F62" s="237">
        <v>1</v>
      </c>
      <c r="G62" s="237">
        <v>6</v>
      </c>
      <c r="H62" s="212" t="s">
        <v>1026</v>
      </c>
      <c r="I62" s="81">
        <v>1</v>
      </c>
      <c r="J62" s="238">
        <v>1523</v>
      </c>
      <c r="K62" s="239">
        <v>394</v>
      </c>
      <c r="L62" s="165">
        <v>126622</v>
      </c>
    </row>
    <row r="63" spans="1:12" s="2" customFormat="1" ht="12.75" customHeight="1" x14ac:dyDescent="0.2">
      <c r="A63" s="210">
        <v>44369</v>
      </c>
      <c r="B63" s="211" t="s">
        <v>1076</v>
      </c>
      <c r="C63" s="212" t="s">
        <v>1077</v>
      </c>
      <c r="D63" s="212" t="s">
        <v>992</v>
      </c>
      <c r="E63" s="202">
        <v>1</v>
      </c>
      <c r="F63" s="237">
        <v>3</v>
      </c>
      <c r="G63" s="237">
        <v>7</v>
      </c>
      <c r="H63" s="212" t="s">
        <v>211</v>
      </c>
      <c r="I63" s="81">
        <v>1</v>
      </c>
      <c r="J63" s="238">
        <v>1509</v>
      </c>
      <c r="K63" s="239">
        <v>477</v>
      </c>
      <c r="L63" s="165">
        <v>131142</v>
      </c>
    </row>
    <row r="64" spans="1:12" s="2" customFormat="1" ht="12.75" customHeight="1" x14ac:dyDescent="0.2">
      <c r="A64" s="210">
        <v>44369</v>
      </c>
      <c r="B64" s="211" t="s">
        <v>1073</v>
      </c>
      <c r="C64" s="212" t="s">
        <v>1074</v>
      </c>
      <c r="D64" s="212" t="s">
        <v>1075</v>
      </c>
      <c r="E64" s="202"/>
      <c r="F64" s="237">
        <v>1</v>
      </c>
      <c r="G64" s="237">
        <v>1</v>
      </c>
      <c r="H64" s="212" t="s">
        <v>1026</v>
      </c>
      <c r="I64" s="81">
        <v>1</v>
      </c>
      <c r="J64" s="238">
        <v>1311</v>
      </c>
      <c r="K64" s="239">
        <v>394</v>
      </c>
      <c r="L64" s="165">
        <v>112530</v>
      </c>
    </row>
    <row r="65" spans="1:12" s="2" customFormat="1" ht="12.75" customHeight="1" x14ac:dyDescent="0.2">
      <c r="A65" s="210">
        <v>44369</v>
      </c>
      <c r="B65" s="211" t="s">
        <v>1078</v>
      </c>
      <c r="C65" s="212" t="s">
        <v>1079</v>
      </c>
      <c r="D65" s="212" t="s">
        <v>126</v>
      </c>
      <c r="E65" s="202" t="s">
        <v>127</v>
      </c>
      <c r="F65" s="237">
        <v>3</v>
      </c>
      <c r="G65" s="237">
        <v>22</v>
      </c>
      <c r="H65" s="212" t="s">
        <v>718</v>
      </c>
      <c r="I65" s="81">
        <v>1</v>
      </c>
      <c r="J65" s="238">
        <v>2647</v>
      </c>
      <c r="K65" s="239">
        <v>824</v>
      </c>
      <c r="L65" s="165">
        <v>229086</v>
      </c>
    </row>
    <row r="66" spans="1:12" s="2" customFormat="1" ht="12.75" customHeight="1" x14ac:dyDescent="0.2">
      <c r="A66" s="210">
        <v>44370</v>
      </c>
      <c r="B66" s="211" t="s">
        <v>1181</v>
      </c>
      <c r="C66" s="212" t="s">
        <v>1182</v>
      </c>
      <c r="D66" s="212" t="s">
        <v>126</v>
      </c>
      <c r="E66" s="202" t="s">
        <v>127</v>
      </c>
      <c r="F66" s="237">
        <v>5</v>
      </c>
      <c r="G66" s="237">
        <v>23</v>
      </c>
      <c r="H66" s="212" t="s">
        <v>718</v>
      </c>
      <c r="I66" s="81">
        <v>1</v>
      </c>
      <c r="J66" s="238">
        <v>2651</v>
      </c>
      <c r="K66" s="239">
        <v>507</v>
      </c>
      <c r="L66" s="165">
        <v>208428</v>
      </c>
    </row>
    <row r="67" spans="1:12" s="2" customFormat="1" ht="12.75" customHeight="1" x14ac:dyDescent="0.2">
      <c r="A67" s="210">
        <v>44370</v>
      </c>
      <c r="B67" s="211" t="s">
        <v>1183</v>
      </c>
      <c r="C67" s="212" t="s">
        <v>1184</v>
      </c>
      <c r="D67" s="212" t="s">
        <v>126</v>
      </c>
      <c r="E67" s="202" t="s">
        <v>127</v>
      </c>
      <c r="F67" s="237">
        <v>12</v>
      </c>
      <c r="G67" s="237">
        <v>25</v>
      </c>
      <c r="H67" s="212" t="s">
        <v>718</v>
      </c>
      <c r="I67" s="81">
        <v>1</v>
      </c>
      <c r="J67" s="238">
        <v>2047</v>
      </c>
      <c r="K67" s="239">
        <v>623</v>
      </c>
      <c r="L67" s="165">
        <v>176220</v>
      </c>
    </row>
    <row r="68" spans="1:12" s="2" customFormat="1" ht="12.75" customHeight="1" x14ac:dyDescent="0.2">
      <c r="A68" s="210">
        <v>44371</v>
      </c>
      <c r="B68" s="211" t="s">
        <v>1185</v>
      </c>
      <c r="C68" s="212" t="s">
        <v>1186</v>
      </c>
      <c r="D68" s="212" t="s">
        <v>122</v>
      </c>
      <c r="E68" s="202">
        <v>20</v>
      </c>
      <c r="F68" s="237">
        <v>2</v>
      </c>
      <c r="G68" s="237">
        <v>2</v>
      </c>
      <c r="H68" s="212" t="s">
        <v>1187</v>
      </c>
      <c r="I68" s="81">
        <v>1</v>
      </c>
      <c r="J68" s="238">
        <v>2193</v>
      </c>
      <c r="K68" s="239">
        <v>612</v>
      </c>
      <c r="L68" s="165">
        <v>250000</v>
      </c>
    </row>
    <row r="69" spans="1:12" s="2" customFormat="1" ht="12.75" customHeight="1" x14ac:dyDescent="0.2">
      <c r="A69" s="210">
        <v>44371</v>
      </c>
      <c r="B69" s="211" t="s">
        <v>1188</v>
      </c>
      <c r="C69" s="212" t="s">
        <v>1189</v>
      </c>
      <c r="D69" s="212" t="s">
        <v>992</v>
      </c>
      <c r="E69" s="202">
        <v>1</v>
      </c>
      <c r="F69" s="237">
        <v>2</v>
      </c>
      <c r="G69" s="237">
        <v>7</v>
      </c>
      <c r="H69" s="212" t="s">
        <v>211</v>
      </c>
      <c r="I69" s="81">
        <v>1</v>
      </c>
      <c r="J69" s="238">
        <v>1613</v>
      </c>
      <c r="K69" s="239">
        <v>424</v>
      </c>
      <c r="L69" s="165">
        <v>134376</v>
      </c>
    </row>
    <row r="70" spans="1:12" s="2" customFormat="1" ht="12.75" customHeight="1" x14ac:dyDescent="0.2">
      <c r="A70" s="210">
        <v>44372</v>
      </c>
      <c r="B70" s="211" t="s">
        <v>1277</v>
      </c>
      <c r="C70" s="212" t="s">
        <v>1278</v>
      </c>
      <c r="D70" s="212" t="s">
        <v>1279</v>
      </c>
      <c r="E70" s="202"/>
      <c r="F70" s="237">
        <v>6</v>
      </c>
      <c r="G70" s="237">
        <v>4</v>
      </c>
      <c r="H70" s="212" t="s">
        <v>1280</v>
      </c>
      <c r="I70" s="81">
        <v>1</v>
      </c>
      <c r="J70" s="238">
        <v>1398</v>
      </c>
      <c r="K70" s="239">
        <v>105</v>
      </c>
      <c r="L70" s="165">
        <v>150000</v>
      </c>
    </row>
    <row r="71" spans="1:12" s="2" customFormat="1" ht="12.75" customHeight="1" x14ac:dyDescent="0.2">
      <c r="A71" s="210">
        <v>44375</v>
      </c>
      <c r="B71" s="211" t="s">
        <v>1281</v>
      </c>
      <c r="C71" s="212" t="s">
        <v>1282</v>
      </c>
      <c r="D71" s="212" t="s">
        <v>503</v>
      </c>
      <c r="E71" s="202"/>
      <c r="F71" s="237"/>
      <c r="G71" s="237"/>
      <c r="H71" s="212" t="s">
        <v>374</v>
      </c>
      <c r="I71" s="81">
        <v>1</v>
      </c>
      <c r="J71" s="238">
        <v>1576</v>
      </c>
      <c r="K71" s="239">
        <v>64</v>
      </c>
      <c r="L71" s="165">
        <v>108240</v>
      </c>
    </row>
    <row r="72" spans="1:12" s="2" customFormat="1" ht="12.75" customHeight="1" x14ac:dyDescent="0.2">
      <c r="A72" s="210">
        <v>44375</v>
      </c>
      <c r="B72" s="211" t="s">
        <v>1283</v>
      </c>
      <c r="C72" s="212" t="s">
        <v>1284</v>
      </c>
      <c r="D72" s="212" t="s">
        <v>992</v>
      </c>
      <c r="E72" s="202"/>
      <c r="F72" s="237">
        <v>5</v>
      </c>
      <c r="G72" s="237">
        <v>7</v>
      </c>
      <c r="H72" s="212" t="s">
        <v>211</v>
      </c>
      <c r="I72" s="81">
        <v>1</v>
      </c>
      <c r="J72" s="238">
        <v>1262</v>
      </c>
      <c r="K72" s="239">
        <v>398</v>
      </c>
      <c r="L72" s="165">
        <v>109626</v>
      </c>
    </row>
    <row r="73" spans="1:12" s="2" customFormat="1" ht="12.75" customHeight="1" x14ac:dyDescent="0.2">
      <c r="A73" s="210">
        <v>44375</v>
      </c>
      <c r="B73" s="211" t="s">
        <v>1285</v>
      </c>
      <c r="C73" s="212" t="s">
        <v>1286</v>
      </c>
      <c r="D73" s="212" t="s">
        <v>609</v>
      </c>
      <c r="E73" s="202"/>
      <c r="F73" s="237">
        <v>3</v>
      </c>
      <c r="G73" s="237">
        <v>1</v>
      </c>
      <c r="H73" s="212" t="s">
        <v>1287</v>
      </c>
      <c r="I73" s="81">
        <v>1</v>
      </c>
      <c r="J73" s="238">
        <v>1333</v>
      </c>
      <c r="K73" s="239">
        <v>444</v>
      </c>
      <c r="L73" s="165">
        <v>117282</v>
      </c>
    </row>
    <row r="74" spans="1:12" s="2" customFormat="1" ht="12.75" customHeight="1" x14ac:dyDescent="0.2">
      <c r="A74" s="210">
        <v>44375</v>
      </c>
      <c r="B74" s="211" t="s">
        <v>1288</v>
      </c>
      <c r="C74" s="212" t="s">
        <v>1289</v>
      </c>
      <c r="D74" s="212" t="s">
        <v>93</v>
      </c>
      <c r="E74" s="202">
        <v>1</v>
      </c>
      <c r="F74" s="237">
        <v>24</v>
      </c>
      <c r="G74" s="237">
        <v>13</v>
      </c>
      <c r="H74" s="212" t="s">
        <v>715</v>
      </c>
      <c r="I74" s="81">
        <v>1</v>
      </c>
      <c r="J74" s="238">
        <v>1789</v>
      </c>
      <c r="K74" s="239">
        <v>467</v>
      </c>
      <c r="L74" s="165">
        <v>167706</v>
      </c>
    </row>
    <row r="75" spans="1:12" s="2" customFormat="1" ht="12.75" customHeight="1" x14ac:dyDescent="0.2">
      <c r="A75" s="210">
        <v>44375</v>
      </c>
      <c r="B75" s="211" t="s">
        <v>1290</v>
      </c>
      <c r="C75" s="212" t="s">
        <v>1291</v>
      </c>
      <c r="D75" s="212" t="s">
        <v>93</v>
      </c>
      <c r="E75" s="202">
        <v>1</v>
      </c>
      <c r="F75" s="237">
        <v>23</v>
      </c>
      <c r="G75" s="237">
        <v>13</v>
      </c>
      <c r="H75" s="212" t="s">
        <v>715</v>
      </c>
      <c r="I75" s="81">
        <v>1</v>
      </c>
      <c r="J75" s="238">
        <v>1833</v>
      </c>
      <c r="K75" s="239">
        <v>491</v>
      </c>
      <c r="L75" s="165">
        <v>167706</v>
      </c>
    </row>
    <row r="76" spans="1:12" s="2" customFormat="1" ht="12.75" customHeight="1" x14ac:dyDescent="0.2">
      <c r="A76" s="210">
        <v>44375</v>
      </c>
      <c r="B76" s="211" t="s">
        <v>1292</v>
      </c>
      <c r="C76" s="212" t="s">
        <v>1293</v>
      </c>
      <c r="D76" s="212" t="s">
        <v>609</v>
      </c>
      <c r="E76" s="202"/>
      <c r="F76" s="237">
        <v>4</v>
      </c>
      <c r="G76" s="237">
        <v>1</v>
      </c>
      <c r="H76" s="212" t="s">
        <v>1287</v>
      </c>
      <c r="I76" s="81">
        <v>1</v>
      </c>
      <c r="J76" s="238">
        <v>1333</v>
      </c>
      <c r="K76" s="239">
        <v>444</v>
      </c>
      <c r="L76" s="165">
        <v>117282</v>
      </c>
    </row>
    <row r="77" spans="1:12" s="2" customFormat="1" ht="12.75" customHeight="1" x14ac:dyDescent="0.2">
      <c r="A77" s="210">
        <v>44376</v>
      </c>
      <c r="B77" s="211" t="s">
        <v>1294</v>
      </c>
      <c r="C77" s="212" t="s">
        <v>1295</v>
      </c>
      <c r="D77" s="212" t="s">
        <v>992</v>
      </c>
      <c r="E77" s="202">
        <v>1</v>
      </c>
      <c r="F77" s="237">
        <v>24</v>
      </c>
      <c r="G77" s="237">
        <v>1</v>
      </c>
      <c r="H77" s="212" t="s">
        <v>211</v>
      </c>
      <c r="I77" s="81">
        <v>1</v>
      </c>
      <c r="J77" s="238">
        <v>1593</v>
      </c>
      <c r="K77" s="239">
        <v>534</v>
      </c>
      <c r="L77" s="165">
        <v>140316</v>
      </c>
    </row>
    <row r="78" spans="1:12" s="2" customFormat="1" ht="12.75" customHeight="1" x14ac:dyDescent="0.2">
      <c r="A78" s="210">
        <v>44376</v>
      </c>
      <c r="B78" s="211" t="s">
        <v>1296</v>
      </c>
      <c r="C78" s="212" t="s">
        <v>1297</v>
      </c>
      <c r="D78" s="212" t="s">
        <v>992</v>
      </c>
      <c r="E78" s="202">
        <v>1</v>
      </c>
      <c r="F78" s="237">
        <v>26</v>
      </c>
      <c r="G78" s="237">
        <v>1</v>
      </c>
      <c r="H78" s="212" t="s">
        <v>211</v>
      </c>
      <c r="I78" s="81">
        <v>1</v>
      </c>
      <c r="J78" s="238">
        <v>1593</v>
      </c>
      <c r="K78" s="239">
        <v>534</v>
      </c>
      <c r="L78" s="165">
        <v>140316</v>
      </c>
    </row>
    <row r="79" spans="1:12" s="2" customFormat="1" ht="12.75" customHeight="1" x14ac:dyDescent="0.2">
      <c r="A79" s="210">
        <v>44376</v>
      </c>
      <c r="B79" s="211" t="s">
        <v>1298</v>
      </c>
      <c r="C79" s="212" t="s">
        <v>1299</v>
      </c>
      <c r="D79" s="212" t="s">
        <v>992</v>
      </c>
      <c r="E79" s="202">
        <v>1</v>
      </c>
      <c r="F79" s="237">
        <v>3</v>
      </c>
      <c r="G79" s="237">
        <v>5</v>
      </c>
      <c r="H79" s="212" t="s">
        <v>211</v>
      </c>
      <c r="I79" s="81">
        <v>1</v>
      </c>
      <c r="J79" s="238">
        <v>1510</v>
      </c>
      <c r="K79" s="239">
        <v>513</v>
      </c>
      <c r="L79" s="165">
        <v>133452</v>
      </c>
    </row>
    <row r="80" spans="1:12" s="2" customFormat="1" ht="12.75" customHeight="1" x14ac:dyDescent="0.2">
      <c r="A80" s="210">
        <v>44376</v>
      </c>
      <c r="B80" s="211" t="s">
        <v>1300</v>
      </c>
      <c r="C80" s="212" t="s">
        <v>1301</v>
      </c>
      <c r="D80" s="212" t="s">
        <v>1075</v>
      </c>
      <c r="E80" s="202"/>
      <c r="F80" s="237">
        <v>1</v>
      </c>
      <c r="G80" s="237">
        <v>2</v>
      </c>
      <c r="H80" s="212" t="s">
        <v>1026</v>
      </c>
      <c r="I80" s="81">
        <v>1</v>
      </c>
      <c r="J80" s="238">
        <v>1644</v>
      </c>
      <c r="K80" s="239">
        <v>412</v>
      </c>
      <c r="L80" s="165">
        <v>135696</v>
      </c>
    </row>
    <row r="81" spans="1:12" s="2" customFormat="1" ht="12.75" customHeight="1" x14ac:dyDescent="0.2">
      <c r="A81" s="210">
        <v>44376</v>
      </c>
      <c r="B81" s="211" t="s">
        <v>1302</v>
      </c>
      <c r="C81" s="212" t="s">
        <v>1303</v>
      </c>
      <c r="D81" s="212" t="s">
        <v>1075</v>
      </c>
      <c r="E81" s="202"/>
      <c r="F81" s="237">
        <v>5</v>
      </c>
      <c r="G81" s="237">
        <v>2</v>
      </c>
      <c r="H81" s="212" t="s">
        <v>1026</v>
      </c>
      <c r="I81" s="81">
        <v>1</v>
      </c>
      <c r="J81" s="238">
        <v>1394</v>
      </c>
      <c r="K81" s="239">
        <v>408</v>
      </c>
      <c r="L81" s="165">
        <v>118932</v>
      </c>
    </row>
    <row r="82" spans="1:12" s="2" customFormat="1" ht="12.75" customHeight="1" x14ac:dyDescent="0.2">
      <c r="A82" s="210">
        <v>44377</v>
      </c>
      <c r="B82" s="211" t="s">
        <v>1304</v>
      </c>
      <c r="C82" s="212" t="s">
        <v>1305</v>
      </c>
      <c r="D82" s="212" t="s">
        <v>1075</v>
      </c>
      <c r="E82" s="202"/>
      <c r="F82" s="237">
        <v>3</v>
      </c>
      <c r="G82" s="237">
        <v>1</v>
      </c>
      <c r="H82" s="212" t="s">
        <v>1026</v>
      </c>
      <c r="I82" s="81">
        <v>1</v>
      </c>
      <c r="J82" s="238">
        <v>2194</v>
      </c>
      <c r="K82" s="239">
        <v>408</v>
      </c>
      <c r="L82" s="165">
        <v>171732</v>
      </c>
    </row>
    <row r="83" spans="1:12" s="2" customFormat="1" ht="12.75" customHeight="1" x14ac:dyDescent="0.2">
      <c r="A83" s="210">
        <v>44377</v>
      </c>
      <c r="B83" s="211" t="s">
        <v>1319</v>
      </c>
      <c r="C83" s="212" t="s">
        <v>1320</v>
      </c>
      <c r="D83" s="212" t="s">
        <v>396</v>
      </c>
      <c r="E83" s="202"/>
      <c r="F83" s="237"/>
      <c r="G83" s="237"/>
      <c r="H83" s="212" t="s">
        <v>1321</v>
      </c>
      <c r="I83" s="81">
        <v>1</v>
      </c>
      <c r="J83" s="238">
        <v>5047</v>
      </c>
      <c r="K83" s="239">
        <v>2048</v>
      </c>
      <c r="L83" s="165">
        <v>468270</v>
      </c>
    </row>
    <row r="84" spans="1:12" s="2" customFormat="1" ht="13.35" customHeight="1" x14ac:dyDescent="0.2">
      <c r="A84" s="167"/>
      <c r="B84" s="41"/>
      <c r="C84" s="42"/>
      <c r="D84" s="43"/>
      <c r="E84" s="42"/>
      <c r="F84" s="44"/>
      <c r="G84" s="45"/>
      <c r="H84" s="32" t="s">
        <v>13</v>
      </c>
      <c r="I84" s="69">
        <f>SUM(I3:I83)</f>
        <v>81</v>
      </c>
      <c r="J84" s="22">
        <f>SUM(J3:J83)</f>
        <v>152106</v>
      </c>
      <c r="K84" s="101">
        <f>SUM(K3:K83)</f>
        <v>47393</v>
      </c>
      <c r="L84" s="168">
        <f>SUM(L3:L83)</f>
        <v>15867415</v>
      </c>
    </row>
    <row r="85" spans="1:12" s="2" customFormat="1" ht="13.35" customHeight="1" x14ac:dyDescent="0.25">
      <c r="A85" s="339" t="s">
        <v>45</v>
      </c>
      <c r="B85" s="340"/>
      <c r="C85" s="340"/>
      <c r="D85" s="35"/>
      <c r="E85" s="36"/>
      <c r="F85" s="36"/>
      <c r="G85" s="36"/>
      <c r="H85" s="37"/>
      <c r="I85" s="38"/>
      <c r="J85" s="39"/>
      <c r="K85" s="98"/>
      <c r="L85" s="245"/>
    </row>
    <row r="86" spans="1:12" s="2" customFormat="1" ht="13.35" customHeight="1" x14ac:dyDescent="0.2">
      <c r="A86" s="162" t="s">
        <v>0</v>
      </c>
      <c r="B86" s="65" t="s">
        <v>17</v>
      </c>
      <c r="C86" s="99" t="s">
        <v>2</v>
      </c>
      <c r="D86" s="99" t="s">
        <v>3</v>
      </c>
      <c r="E86" s="66" t="s">
        <v>20</v>
      </c>
      <c r="F86" s="66" t="s">
        <v>18</v>
      </c>
      <c r="G86" s="66" t="s">
        <v>5</v>
      </c>
      <c r="H86" s="99" t="s">
        <v>19</v>
      </c>
      <c r="I86" s="129" t="s">
        <v>40</v>
      </c>
      <c r="J86" s="123" t="s">
        <v>29</v>
      </c>
      <c r="K86" s="124" t="s">
        <v>30</v>
      </c>
      <c r="L86" s="163" t="s">
        <v>6</v>
      </c>
    </row>
    <row r="87" spans="1:12" s="2" customFormat="1" ht="14.25" customHeight="1" x14ac:dyDescent="0.2">
      <c r="A87" s="166"/>
      <c r="B87" s="71"/>
      <c r="C87" s="72"/>
      <c r="D87" s="72"/>
      <c r="E87" s="73"/>
      <c r="F87" s="207"/>
      <c r="G87" s="72"/>
      <c r="H87" s="72"/>
      <c r="I87" s="83"/>
      <c r="J87" s="75"/>
      <c r="K87" s="100"/>
      <c r="L87" s="204"/>
    </row>
    <row r="88" spans="1:12" s="2" customFormat="1" ht="17.25" customHeight="1" x14ac:dyDescent="0.2">
      <c r="A88" s="166"/>
      <c r="B88" s="71"/>
      <c r="C88" s="72"/>
      <c r="D88" s="72"/>
      <c r="E88" s="73"/>
      <c r="F88" s="207"/>
      <c r="G88" s="72"/>
      <c r="H88" s="72"/>
      <c r="I88" s="83"/>
      <c r="J88" s="75"/>
      <c r="K88" s="100"/>
      <c r="L88" s="204"/>
    </row>
    <row r="89" spans="1:12" s="2" customFormat="1" ht="15" customHeight="1" x14ac:dyDescent="0.2">
      <c r="A89" s="167"/>
      <c r="B89" s="41"/>
      <c r="C89" s="42"/>
      <c r="D89" s="43"/>
      <c r="E89" s="42"/>
      <c r="F89" s="44"/>
      <c r="G89" s="45"/>
      <c r="H89" s="32" t="s">
        <v>13</v>
      </c>
      <c r="I89" s="69">
        <f>SUM(I87:I88)</f>
        <v>0</v>
      </c>
      <c r="J89" s="33">
        <f>SUM(J87:J88)</f>
        <v>0</v>
      </c>
      <c r="K89" s="101">
        <f>SUM(K87:K88)</f>
        <v>0</v>
      </c>
      <c r="L89" s="168">
        <f>SUM(L87:L88)</f>
        <v>0</v>
      </c>
    </row>
    <row r="90" spans="1:12" s="2" customFormat="1" ht="15" customHeight="1" x14ac:dyDescent="0.2">
      <c r="A90" s="217"/>
      <c r="B90" s="218"/>
      <c r="C90" s="219"/>
      <c r="D90" s="220"/>
      <c r="E90" s="219"/>
      <c r="F90" s="221"/>
      <c r="G90" s="219"/>
      <c r="H90" s="222" t="s">
        <v>47</v>
      </c>
      <c r="I90" s="223">
        <f>SUM(I84,I89)</f>
        <v>81</v>
      </c>
      <c r="J90" s="224">
        <f>SUM(J84,J89)</f>
        <v>152106</v>
      </c>
      <c r="K90" s="225">
        <f>SUM(K84,K89)</f>
        <v>47393</v>
      </c>
      <c r="L90" s="226">
        <f>SUM(L84,L89)</f>
        <v>15867415</v>
      </c>
    </row>
    <row r="91" spans="1:12" s="2" customFormat="1" ht="15" customHeight="1" x14ac:dyDescent="0.25">
      <c r="A91" s="336" t="s">
        <v>33</v>
      </c>
      <c r="B91" s="337"/>
      <c r="C91" s="337"/>
      <c r="D91" s="35"/>
      <c r="E91" s="36"/>
      <c r="F91" s="36"/>
      <c r="G91" s="36"/>
      <c r="H91" s="37"/>
      <c r="I91" s="38"/>
      <c r="J91" s="35"/>
      <c r="K91" s="98"/>
      <c r="L91" s="169"/>
    </row>
    <row r="92" spans="1:12" s="2" customFormat="1" ht="15" customHeight="1" x14ac:dyDescent="0.2">
      <c r="A92" s="170" t="s">
        <v>0</v>
      </c>
      <c r="B92" s="67" t="s">
        <v>1</v>
      </c>
      <c r="C92" s="102" t="s">
        <v>2</v>
      </c>
      <c r="D92" s="102" t="s">
        <v>3</v>
      </c>
      <c r="E92" s="68" t="s">
        <v>20</v>
      </c>
      <c r="F92" s="68" t="s">
        <v>4</v>
      </c>
      <c r="G92" s="68" t="s">
        <v>5</v>
      </c>
      <c r="H92" s="102" t="s">
        <v>19</v>
      </c>
      <c r="I92" s="130" t="s">
        <v>40</v>
      </c>
      <c r="J92" s="125" t="s">
        <v>29</v>
      </c>
      <c r="K92" s="102" t="s">
        <v>30</v>
      </c>
      <c r="L92" s="171" t="s">
        <v>6</v>
      </c>
    </row>
    <row r="93" spans="1:12" s="2" customFormat="1" ht="15" customHeight="1" x14ac:dyDescent="0.2">
      <c r="A93" s="166"/>
      <c r="B93" s="71"/>
      <c r="C93" s="72"/>
      <c r="D93" s="73"/>
      <c r="E93" s="119"/>
      <c r="F93" s="119"/>
      <c r="G93" s="119"/>
      <c r="H93" s="73"/>
      <c r="I93" s="190"/>
      <c r="J93" s="192"/>
      <c r="K93" s="190"/>
      <c r="L93" s="191"/>
    </row>
    <row r="94" spans="1:12" s="2" customFormat="1" ht="15" customHeight="1" x14ac:dyDescent="0.2">
      <c r="A94" s="166"/>
      <c r="B94" s="71"/>
      <c r="C94" s="72"/>
      <c r="D94" s="73"/>
      <c r="E94" s="119"/>
      <c r="F94" s="119"/>
      <c r="G94" s="119"/>
      <c r="H94" s="73"/>
      <c r="I94" s="190"/>
      <c r="J94" s="192"/>
      <c r="K94" s="190"/>
      <c r="L94" s="191"/>
    </row>
    <row r="95" spans="1:12" s="2" customFormat="1" ht="15" customHeight="1" x14ac:dyDescent="0.2">
      <c r="A95" s="172"/>
      <c r="B95" s="106"/>
      <c r="C95" s="107"/>
      <c r="D95" s="108"/>
      <c r="E95" s="109"/>
      <c r="F95" s="109"/>
      <c r="G95" s="110"/>
      <c r="H95" s="34" t="s">
        <v>13</v>
      </c>
      <c r="I95" s="70">
        <f>SUM(I93:I94)</f>
        <v>0</v>
      </c>
      <c r="J95" s="193">
        <f>SUM(J93:J94)</f>
        <v>0</v>
      </c>
      <c r="K95" s="111">
        <f>SUM(K93:K94)</f>
        <v>0</v>
      </c>
      <c r="L95" s="173">
        <f>SUM(L93:L94)</f>
        <v>0</v>
      </c>
    </row>
    <row r="96" spans="1:12" s="2" customFormat="1" ht="15" customHeight="1" x14ac:dyDescent="0.25">
      <c r="A96" s="336" t="s">
        <v>34</v>
      </c>
      <c r="B96" s="338"/>
      <c r="C96" s="338"/>
      <c r="D96" s="35"/>
      <c r="E96" s="36"/>
      <c r="F96" s="36"/>
      <c r="G96" s="36"/>
      <c r="H96" s="37"/>
      <c r="I96" s="38"/>
      <c r="J96" s="35"/>
      <c r="K96" s="98"/>
      <c r="L96" s="169"/>
    </row>
    <row r="97" spans="1:21" s="2" customFormat="1" ht="15" customHeight="1" x14ac:dyDescent="0.2">
      <c r="A97" s="170" t="s">
        <v>0</v>
      </c>
      <c r="B97" s="67" t="s">
        <v>1</v>
      </c>
      <c r="C97" s="102" t="s">
        <v>2</v>
      </c>
      <c r="D97" s="102" t="s">
        <v>3</v>
      </c>
      <c r="E97" s="68" t="s">
        <v>20</v>
      </c>
      <c r="F97" s="68" t="s">
        <v>4</v>
      </c>
      <c r="G97" s="68" t="s">
        <v>5</v>
      </c>
      <c r="H97" s="102" t="s">
        <v>19</v>
      </c>
      <c r="I97" s="130" t="s">
        <v>40</v>
      </c>
      <c r="J97" s="102" t="s">
        <v>29</v>
      </c>
      <c r="K97" s="126" t="s">
        <v>30</v>
      </c>
      <c r="L97" s="171" t="s">
        <v>6</v>
      </c>
    </row>
    <row r="98" spans="1:21" s="2" customFormat="1" ht="15" customHeight="1" x14ac:dyDescent="0.2">
      <c r="A98" s="164"/>
      <c r="B98" s="78"/>
      <c r="C98" s="73"/>
      <c r="D98" s="73"/>
      <c r="E98" s="73"/>
      <c r="F98" s="73"/>
      <c r="G98" s="73"/>
      <c r="H98" s="73"/>
      <c r="I98" s="74"/>
      <c r="J98" s="80"/>
      <c r="K98" s="103"/>
      <c r="L98" s="204"/>
    </row>
    <row r="99" spans="1:21" s="2" customFormat="1" ht="15" customHeight="1" x14ac:dyDescent="0.2">
      <c r="A99" s="164"/>
      <c r="B99" s="78"/>
      <c r="C99" s="73"/>
      <c r="D99" s="73"/>
      <c r="E99" s="73"/>
      <c r="F99" s="73"/>
      <c r="G99" s="73"/>
      <c r="H99" s="73"/>
      <c r="I99" s="74"/>
      <c r="J99" s="80"/>
      <c r="K99" s="103"/>
      <c r="L99" s="204"/>
    </row>
    <row r="100" spans="1:21" s="2" customFormat="1" ht="15" customHeight="1" x14ac:dyDescent="0.2">
      <c r="A100" s="174"/>
      <c r="B100" s="85"/>
      <c r="C100" s="47"/>
      <c r="D100" s="48"/>
      <c r="E100" s="47"/>
      <c r="F100" s="47"/>
      <c r="G100" s="47"/>
      <c r="H100" s="21" t="s">
        <v>13</v>
      </c>
      <c r="I100" s="86">
        <f>SUM(I98:I99)</f>
        <v>0</v>
      </c>
      <c r="J100" s="22">
        <f>SUM(J98:J99)</f>
        <v>0</v>
      </c>
      <c r="K100" s="104">
        <f>SUM(K98:K99)</f>
        <v>0</v>
      </c>
      <c r="L100" s="168">
        <f>SUM(L98:L99)</f>
        <v>0</v>
      </c>
    </row>
    <row r="101" spans="1:21" s="2" customFormat="1" ht="15" customHeight="1" x14ac:dyDescent="0.25">
      <c r="A101" s="336" t="s">
        <v>35</v>
      </c>
      <c r="B101" s="338"/>
      <c r="C101" s="338"/>
      <c r="D101" s="35"/>
      <c r="E101" s="36"/>
      <c r="F101" s="36"/>
      <c r="G101" s="36"/>
      <c r="H101" s="37"/>
      <c r="I101" s="38"/>
      <c r="J101" s="35"/>
      <c r="K101" s="98"/>
      <c r="L101" s="169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2" customFormat="1" ht="15" customHeight="1" x14ac:dyDescent="0.2">
      <c r="A102" s="170" t="s">
        <v>0</v>
      </c>
      <c r="B102" s="67" t="s">
        <v>1</v>
      </c>
      <c r="C102" s="102" t="s">
        <v>2</v>
      </c>
      <c r="D102" s="102" t="s">
        <v>3</v>
      </c>
      <c r="E102" s="68" t="s">
        <v>20</v>
      </c>
      <c r="F102" s="68" t="s">
        <v>4</v>
      </c>
      <c r="G102" s="68" t="s">
        <v>5</v>
      </c>
      <c r="H102" s="102" t="s">
        <v>19</v>
      </c>
      <c r="I102" s="130" t="s">
        <v>40</v>
      </c>
      <c r="J102" s="102" t="s">
        <v>29</v>
      </c>
      <c r="K102" s="126" t="s">
        <v>30</v>
      </c>
      <c r="L102" s="171" t="s">
        <v>6</v>
      </c>
    </row>
    <row r="103" spans="1:21" s="2" customFormat="1" ht="15" customHeight="1" x14ac:dyDescent="0.2">
      <c r="A103" s="164">
        <v>44370</v>
      </c>
      <c r="B103" s="78" t="s">
        <v>1080</v>
      </c>
      <c r="C103" s="73" t="s">
        <v>1081</v>
      </c>
      <c r="D103" s="73" t="s">
        <v>1082</v>
      </c>
      <c r="E103" s="73">
        <v>2</v>
      </c>
      <c r="F103" s="73" t="s">
        <v>1083</v>
      </c>
      <c r="G103" s="73">
        <v>1</v>
      </c>
      <c r="H103" s="73" t="s">
        <v>1084</v>
      </c>
      <c r="I103" s="74">
        <v>12</v>
      </c>
      <c r="J103" s="80">
        <v>10800</v>
      </c>
      <c r="K103" s="103">
        <v>145</v>
      </c>
      <c r="L103" s="204">
        <v>768000</v>
      </c>
    </row>
    <row r="104" spans="1:21" s="2" customFormat="1" ht="15" customHeight="1" x14ac:dyDescent="0.2">
      <c r="A104" s="164">
        <v>44370</v>
      </c>
      <c r="B104" s="78" t="s">
        <v>1085</v>
      </c>
      <c r="C104" s="73" t="s">
        <v>1086</v>
      </c>
      <c r="D104" s="73" t="s">
        <v>1082</v>
      </c>
      <c r="E104" s="73">
        <v>2</v>
      </c>
      <c r="F104" s="73" t="s">
        <v>1083</v>
      </c>
      <c r="G104" s="73">
        <v>1</v>
      </c>
      <c r="H104" s="73" t="s">
        <v>1084</v>
      </c>
      <c r="I104" s="74">
        <v>10</v>
      </c>
      <c r="J104" s="80">
        <v>8795</v>
      </c>
      <c r="K104" s="103">
        <v>145</v>
      </c>
      <c r="L104" s="204">
        <v>640000</v>
      </c>
    </row>
    <row r="105" spans="1:21" s="2" customFormat="1" ht="15" customHeight="1" x14ac:dyDescent="0.2">
      <c r="A105" s="174"/>
      <c r="B105" s="85"/>
      <c r="C105" s="47"/>
      <c r="D105" s="48"/>
      <c r="E105" s="47"/>
      <c r="F105" s="47"/>
      <c r="G105" s="47"/>
      <c r="H105" s="21" t="s">
        <v>13</v>
      </c>
      <c r="I105" s="86">
        <f>SUM(I103:I104)</f>
        <v>22</v>
      </c>
      <c r="J105" s="22">
        <f>SUM(J103:J104)</f>
        <v>19595</v>
      </c>
      <c r="K105" s="104">
        <f>SUM(K103:K104)</f>
        <v>290</v>
      </c>
      <c r="L105" s="168">
        <f>SUM(L103:L104)</f>
        <v>1408000</v>
      </c>
    </row>
    <row r="106" spans="1:21" s="2" customFormat="1" ht="15" customHeight="1" x14ac:dyDescent="0.25">
      <c r="A106" s="336" t="s">
        <v>23</v>
      </c>
      <c r="B106" s="337"/>
      <c r="C106" s="337"/>
      <c r="D106" s="40"/>
      <c r="E106" s="36"/>
      <c r="F106" s="36"/>
      <c r="G106" s="36"/>
      <c r="H106" s="37"/>
      <c r="I106" s="38"/>
      <c r="J106" s="35"/>
      <c r="K106" s="98"/>
      <c r="L106" s="169"/>
    </row>
    <row r="107" spans="1:21" s="2" customFormat="1" ht="15.75" customHeight="1" x14ac:dyDescent="0.2">
      <c r="A107" s="170" t="s">
        <v>0</v>
      </c>
      <c r="B107" s="67" t="s">
        <v>1</v>
      </c>
      <c r="C107" s="102" t="s">
        <v>2</v>
      </c>
      <c r="D107" s="102" t="s">
        <v>3</v>
      </c>
      <c r="E107" s="68" t="s">
        <v>20</v>
      </c>
      <c r="F107" s="68" t="s">
        <v>4</v>
      </c>
      <c r="G107" s="68" t="s">
        <v>5</v>
      </c>
      <c r="H107" s="102" t="s">
        <v>19</v>
      </c>
      <c r="I107" s="130" t="s">
        <v>40</v>
      </c>
      <c r="J107" s="102" t="s">
        <v>29</v>
      </c>
      <c r="K107" s="127" t="s">
        <v>30</v>
      </c>
      <c r="L107" s="175" t="s">
        <v>6</v>
      </c>
    </row>
    <row r="108" spans="1:21" s="2" customFormat="1" ht="15" customHeight="1" x14ac:dyDescent="0.2">
      <c r="A108" s="166">
        <v>44348</v>
      </c>
      <c r="B108" s="71" t="s">
        <v>117</v>
      </c>
      <c r="C108" s="72" t="s">
        <v>118</v>
      </c>
      <c r="D108" s="72"/>
      <c r="E108" s="202"/>
      <c r="F108" s="203"/>
      <c r="G108" s="203"/>
      <c r="H108" s="212" t="s">
        <v>119</v>
      </c>
      <c r="I108" s="83">
        <v>1</v>
      </c>
      <c r="J108" s="208">
        <v>0</v>
      </c>
      <c r="K108" s="100">
        <v>0</v>
      </c>
      <c r="L108" s="204">
        <v>201070</v>
      </c>
    </row>
    <row r="109" spans="1:21" s="2" customFormat="1" ht="15" customHeight="1" x14ac:dyDescent="0.2">
      <c r="A109" s="164">
        <v>44348</v>
      </c>
      <c r="B109" s="78" t="s">
        <v>78</v>
      </c>
      <c r="C109" s="73" t="s">
        <v>79</v>
      </c>
      <c r="D109" s="73" t="s">
        <v>60</v>
      </c>
      <c r="E109" s="73"/>
      <c r="F109" s="202"/>
      <c r="G109" s="73"/>
      <c r="H109" s="73" t="s">
        <v>80</v>
      </c>
      <c r="I109" s="81">
        <v>1</v>
      </c>
      <c r="J109" s="240">
        <v>0</v>
      </c>
      <c r="K109" s="118">
        <v>0</v>
      </c>
      <c r="L109" s="165">
        <v>35000</v>
      </c>
    </row>
    <row r="110" spans="1:21" s="2" customFormat="1" ht="15" customHeight="1" x14ac:dyDescent="0.2">
      <c r="A110" s="164">
        <v>44348</v>
      </c>
      <c r="B110" s="78" t="s">
        <v>58</v>
      </c>
      <c r="C110" s="73" t="s">
        <v>59</v>
      </c>
      <c r="D110" s="73" t="s">
        <v>60</v>
      </c>
      <c r="E110" s="73"/>
      <c r="F110" s="202"/>
      <c r="G110" s="73"/>
      <c r="H110" s="73" t="s">
        <v>61</v>
      </c>
      <c r="I110" s="81">
        <v>1</v>
      </c>
      <c r="J110" s="240">
        <v>0</v>
      </c>
      <c r="K110" s="118">
        <v>0</v>
      </c>
      <c r="L110" s="165">
        <v>20428</v>
      </c>
    </row>
    <row r="111" spans="1:21" s="2" customFormat="1" ht="15" customHeight="1" x14ac:dyDescent="0.2">
      <c r="A111" s="210">
        <v>44348</v>
      </c>
      <c r="B111" s="71" t="s">
        <v>62</v>
      </c>
      <c r="C111" s="72" t="s">
        <v>63</v>
      </c>
      <c r="D111" s="72"/>
      <c r="E111" s="202"/>
      <c r="F111" s="203"/>
      <c r="G111" s="203"/>
      <c r="H111" s="212" t="s">
        <v>64</v>
      </c>
      <c r="I111" s="83">
        <v>1</v>
      </c>
      <c r="J111" s="208">
        <v>0</v>
      </c>
      <c r="K111" s="100">
        <v>0</v>
      </c>
      <c r="L111" s="204">
        <v>11595</v>
      </c>
    </row>
    <row r="112" spans="1:21" s="2" customFormat="1" ht="14.25" customHeight="1" x14ac:dyDescent="0.2">
      <c r="A112" s="166">
        <v>44348</v>
      </c>
      <c r="B112" s="71" t="s">
        <v>83</v>
      </c>
      <c r="C112" s="72" t="s">
        <v>84</v>
      </c>
      <c r="D112" s="72" t="s">
        <v>85</v>
      </c>
      <c r="E112" s="202"/>
      <c r="F112" s="203"/>
      <c r="G112" s="203"/>
      <c r="H112" s="212" t="s">
        <v>80</v>
      </c>
      <c r="I112" s="83">
        <v>1</v>
      </c>
      <c r="J112" s="208">
        <v>0</v>
      </c>
      <c r="K112" s="100">
        <v>0</v>
      </c>
      <c r="L112" s="204">
        <v>3500</v>
      </c>
    </row>
    <row r="113" spans="1:12" s="2" customFormat="1" ht="15" customHeight="1" x14ac:dyDescent="0.2">
      <c r="A113" s="166">
        <v>44348</v>
      </c>
      <c r="B113" s="71" t="s">
        <v>81</v>
      </c>
      <c r="C113" s="72" t="s">
        <v>82</v>
      </c>
      <c r="D113" s="72"/>
      <c r="E113" s="202"/>
      <c r="F113" s="203"/>
      <c r="G113" s="203"/>
      <c r="H113" s="212" t="s">
        <v>80</v>
      </c>
      <c r="I113" s="83">
        <v>1</v>
      </c>
      <c r="J113" s="208">
        <v>0</v>
      </c>
      <c r="K113" s="100">
        <v>0</v>
      </c>
      <c r="L113" s="204">
        <v>4000</v>
      </c>
    </row>
    <row r="114" spans="1:12" s="2" customFormat="1" ht="15" customHeight="1" x14ac:dyDescent="0.2">
      <c r="A114" s="166">
        <v>44348</v>
      </c>
      <c r="B114" s="71" t="s">
        <v>136</v>
      </c>
      <c r="C114" s="72" t="s">
        <v>137</v>
      </c>
      <c r="D114" s="72" t="s">
        <v>138</v>
      </c>
      <c r="E114" s="202"/>
      <c r="F114" s="203"/>
      <c r="G114" s="203"/>
      <c r="H114" s="212" t="s">
        <v>139</v>
      </c>
      <c r="I114" s="83">
        <v>1</v>
      </c>
      <c r="J114" s="208">
        <v>0</v>
      </c>
      <c r="K114" s="100">
        <v>0</v>
      </c>
      <c r="L114" s="204">
        <v>2500</v>
      </c>
    </row>
    <row r="115" spans="1:12" s="2" customFormat="1" ht="15" customHeight="1" x14ac:dyDescent="0.2">
      <c r="A115" s="166">
        <v>44349</v>
      </c>
      <c r="B115" s="71" t="s">
        <v>172</v>
      </c>
      <c r="C115" s="72" t="s">
        <v>173</v>
      </c>
      <c r="D115" s="72" t="s">
        <v>174</v>
      </c>
      <c r="E115" s="202"/>
      <c r="F115" s="203"/>
      <c r="G115" s="203"/>
      <c r="H115" s="212" t="s">
        <v>175</v>
      </c>
      <c r="I115" s="83">
        <v>1</v>
      </c>
      <c r="J115" s="208">
        <v>0</v>
      </c>
      <c r="K115" s="100">
        <v>0</v>
      </c>
      <c r="L115" s="204">
        <v>8607</v>
      </c>
    </row>
    <row r="116" spans="1:12" s="2" customFormat="1" ht="15" customHeight="1" x14ac:dyDescent="0.2">
      <c r="A116" s="166">
        <v>44349</v>
      </c>
      <c r="B116" s="71" t="s">
        <v>166</v>
      </c>
      <c r="C116" s="72" t="s">
        <v>167</v>
      </c>
      <c r="D116" s="72"/>
      <c r="E116" s="202"/>
      <c r="F116" s="203"/>
      <c r="G116" s="203"/>
      <c r="H116" s="212" t="s">
        <v>165</v>
      </c>
      <c r="I116" s="83">
        <v>1</v>
      </c>
      <c r="J116" s="75">
        <v>0</v>
      </c>
      <c r="K116" s="100">
        <v>0</v>
      </c>
      <c r="L116" s="165">
        <v>22668</v>
      </c>
    </row>
    <row r="117" spans="1:12" s="2" customFormat="1" ht="15" customHeight="1" x14ac:dyDescent="0.2">
      <c r="A117" s="210">
        <v>44349</v>
      </c>
      <c r="B117" s="211" t="s">
        <v>163</v>
      </c>
      <c r="C117" s="212" t="s">
        <v>164</v>
      </c>
      <c r="D117" s="212"/>
      <c r="E117" s="202"/>
      <c r="F117" s="237"/>
      <c r="G117" s="237"/>
      <c r="H117" s="212" t="s">
        <v>165</v>
      </c>
      <c r="I117" s="81">
        <v>1</v>
      </c>
      <c r="J117" s="238">
        <v>0</v>
      </c>
      <c r="K117" s="239">
        <v>0</v>
      </c>
      <c r="L117" s="165">
        <v>14092</v>
      </c>
    </row>
    <row r="118" spans="1:12" s="2" customFormat="1" ht="15" customHeight="1" x14ac:dyDescent="0.2">
      <c r="A118" s="166">
        <v>44349</v>
      </c>
      <c r="B118" s="71" t="s">
        <v>176</v>
      </c>
      <c r="C118" s="72" t="s">
        <v>177</v>
      </c>
      <c r="D118" s="72" t="s">
        <v>178</v>
      </c>
      <c r="E118" s="202"/>
      <c r="F118" s="203"/>
      <c r="G118" s="203"/>
      <c r="H118" s="212" t="s">
        <v>175</v>
      </c>
      <c r="I118" s="83">
        <v>1</v>
      </c>
      <c r="J118" s="208">
        <v>0</v>
      </c>
      <c r="K118" s="100">
        <v>0</v>
      </c>
      <c r="L118" s="204">
        <v>5535</v>
      </c>
    </row>
    <row r="119" spans="1:12" s="2" customFormat="1" ht="15" customHeight="1" x14ac:dyDescent="0.2">
      <c r="A119" s="166">
        <v>44349</v>
      </c>
      <c r="B119" s="71" t="s">
        <v>179</v>
      </c>
      <c r="C119" s="72" t="s">
        <v>180</v>
      </c>
      <c r="D119" s="72" t="s">
        <v>181</v>
      </c>
      <c r="E119" s="202"/>
      <c r="F119" s="203"/>
      <c r="G119" s="203"/>
      <c r="H119" s="212" t="s">
        <v>175</v>
      </c>
      <c r="I119" s="83">
        <v>1</v>
      </c>
      <c r="J119" s="208">
        <v>0</v>
      </c>
      <c r="K119" s="100">
        <v>0</v>
      </c>
      <c r="L119" s="204">
        <v>11024</v>
      </c>
    </row>
    <row r="120" spans="1:12" s="2" customFormat="1" ht="15" customHeight="1" x14ac:dyDescent="0.2">
      <c r="A120" s="166">
        <v>44349</v>
      </c>
      <c r="B120" s="71" t="s">
        <v>159</v>
      </c>
      <c r="C120" s="72" t="s">
        <v>160</v>
      </c>
      <c r="D120" s="72" t="s">
        <v>122</v>
      </c>
      <c r="E120" s="202"/>
      <c r="F120" s="203"/>
      <c r="G120" s="203"/>
      <c r="H120" s="212" t="s">
        <v>162</v>
      </c>
      <c r="I120" s="83">
        <v>1</v>
      </c>
      <c r="J120" s="208">
        <v>0</v>
      </c>
      <c r="K120" s="100">
        <v>0</v>
      </c>
      <c r="L120" s="204">
        <v>9547</v>
      </c>
    </row>
    <row r="121" spans="1:12" s="2" customFormat="1" ht="15" customHeight="1" x14ac:dyDescent="0.2">
      <c r="A121" s="164">
        <v>44349</v>
      </c>
      <c r="B121" s="78" t="s">
        <v>144</v>
      </c>
      <c r="C121" s="73" t="s">
        <v>145</v>
      </c>
      <c r="D121" s="73" t="s">
        <v>146</v>
      </c>
      <c r="E121" s="73"/>
      <c r="F121" s="202"/>
      <c r="G121" s="73"/>
      <c r="H121" s="73" t="s">
        <v>61</v>
      </c>
      <c r="I121" s="81">
        <v>1</v>
      </c>
      <c r="J121" s="240">
        <v>0</v>
      </c>
      <c r="K121" s="118">
        <v>0</v>
      </c>
      <c r="L121" s="165">
        <v>7769</v>
      </c>
    </row>
    <row r="122" spans="1:12" s="2" customFormat="1" ht="15" customHeight="1" x14ac:dyDescent="0.2">
      <c r="A122" s="166">
        <v>44349</v>
      </c>
      <c r="B122" s="71" t="s">
        <v>150</v>
      </c>
      <c r="C122" s="72" t="s">
        <v>151</v>
      </c>
      <c r="D122" s="72" t="s">
        <v>161</v>
      </c>
      <c r="E122" s="202"/>
      <c r="F122" s="203"/>
      <c r="G122" s="203"/>
      <c r="H122" s="212" t="s">
        <v>61</v>
      </c>
      <c r="I122" s="83">
        <v>1</v>
      </c>
      <c r="J122" s="208">
        <v>0</v>
      </c>
      <c r="K122" s="100">
        <v>0</v>
      </c>
      <c r="L122" s="165">
        <v>10090</v>
      </c>
    </row>
    <row r="123" spans="1:12" s="2" customFormat="1" ht="15" customHeight="1" x14ac:dyDescent="0.2">
      <c r="A123" s="164">
        <v>44349</v>
      </c>
      <c r="B123" s="78" t="s">
        <v>147</v>
      </c>
      <c r="C123" s="73" t="s">
        <v>148</v>
      </c>
      <c r="D123" s="73" t="s">
        <v>149</v>
      </c>
      <c r="E123" s="73"/>
      <c r="F123" s="202"/>
      <c r="G123" s="73"/>
      <c r="H123" s="73" t="s">
        <v>61</v>
      </c>
      <c r="I123" s="81">
        <v>1</v>
      </c>
      <c r="J123" s="240">
        <v>0</v>
      </c>
      <c r="K123" s="118">
        <v>0</v>
      </c>
      <c r="L123" s="165">
        <v>11326</v>
      </c>
    </row>
    <row r="124" spans="1:12" s="2" customFormat="1" ht="15" customHeight="1" x14ac:dyDescent="0.2">
      <c r="A124" s="166">
        <v>44349</v>
      </c>
      <c r="B124" s="71" t="s">
        <v>155</v>
      </c>
      <c r="C124" s="72" t="s">
        <v>156</v>
      </c>
      <c r="D124" s="72" t="s">
        <v>157</v>
      </c>
      <c r="E124" s="202"/>
      <c r="F124" s="203"/>
      <c r="G124" s="203"/>
      <c r="H124" s="212" t="s">
        <v>158</v>
      </c>
      <c r="I124" s="83">
        <v>1</v>
      </c>
      <c r="J124" s="208">
        <v>0</v>
      </c>
      <c r="K124" s="100">
        <v>0</v>
      </c>
      <c r="L124" s="165">
        <v>12000</v>
      </c>
    </row>
    <row r="125" spans="1:12" s="2" customFormat="1" ht="15" customHeight="1" x14ac:dyDescent="0.2">
      <c r="A125" s="166">
        <v>44349</v>
      </c>
      <c r="B125" s="71" t="s">
        <v>182</v>
      </c>
      <c r="C125" s="72" t="s">
        <v>183</v>
      </c>
      <c r="D125" s="72" t="s">
        <v>184</v>
      </c>
      <c r="E125" s="202"/>
      <c r="F125" s="203"/>
      <c r="G125" s="203"/>
      <c r="H125" s="212" t="s">
        <v>185</v>
      </c>
      <c r="I125" s="83">
        <v>1</v>
      </c>
      <c r="J125" s="208">
        <v>0</v>
      </c>
      <c r="K125" s="100">
        <v>0</v>
      </c>
      <c r="L125" s="204">
        <v>8500</v>
      </c>
    </row>
    <row r="126" spans="1:12" s="2" customFormat="1" ht="15" customHeight="1" x14ac:dyDescent="0.2">
      <c r="A126" s="166">
        <v>44349</v>
      </c>
      <c r="B126" s="71" t="s">
        <v>186</v>
      </c>
      <c r="C126" s="72" t="s">
        <v>187</v>
      </c>
      <c r="D126" s="72" t="s">
        <v>188</v>
      </c>
      <c r="E126" s="202"/>
      <c r="F126" s="203"/>
      <c r="G126" s="203"/>
      <c r="H126" s="212" t="s">
        <v>185</v>
      </c>
      <c r="I126" s="83">
        <v>1</v>
      </c>
      <c r="J126" s="208">
        <v>0</v>
      </c>
      <c r="K126" s="100">
        <v>0</v>
      </c>
      <c r="L126" s="204">
        <v>10000</v>
      </c>
    </row>
    <row r="127" spans="1:12" s="2" customFormat="1" ht="15" customHeight="1" x14ac:dyDescent="0.2">
      <c r="A127" s="166">
        <v>44349</v>
      </c>
      <c r="B127" s="71" t="s">
        <v>168</v>
      </c>
      <c r="C127" s="72" t="s">
        <v>169</v>
      </c>
      <c r="D127" s="72" t="s">
        <v>170</v>
      </c>
      <c r="E127" s="202"/>
      <c r="F127" s="203"/>
      <c r="G127" s="203"/>
      <c r="H127" s="212" t="s">
        <v>171</v>
      </c>
      <c r="I127" s="83">
        <v>1</v>
      </c>
      <c r="J127" s="208">
        <v>0</v>
      </c>
      <c r="K127" s="100">
        <v>0</v>
      </c>
      <c r="L127" s="204">
        <v>10871</v>
      </c>
    </row>
    <row r="128" spans="1:12" s="2" customFormat="1" ht="15" customHeight="1" x14ac:dyDescent="0.2">
      <c r="A128" s="166">
        <v>44350</v>
      </c>
      <c r="B128" s="71" t="s">
        <v>193</v>
      </c>
      <c r="C128" s="72" t="s">
        <v>194</v>
      </c>
      <c r="D128" s="72" t="s">
        <v>170</v>
      </c>
      <c r="E128" s="202"/>
      <c r="F128" s="203"/>
      <c r="G128" s="203"/>
      <c r="H128" s="212" t="s">
        <v>195</v>
      </c>
      <c r="I128" s="83">
        <v>1</v>
      </c>
      <c r="J128" s="208">
        <v>0</v>
      </c>
      <c r="K128" s="100">
        <v>0</v>
      </c>
      <c r="L128" s="204">
        <v>500</v>
      </c>
    </row>
    <row r="129" spans="1:12" s="2" customFormat="1" ht="15" customHeight="1" x14ac:dyDescent="0.2">
      <c r="A129" s="166">
        <v>44350</v>
      </c>
      <c r="B129" s="71" t="s">
        <v>189</v>
      </c>
      <c r="C129" s="72" t="s">
        <v>190</v>
      </c>
      <c r="D129" s="72" t="s">
        <v>191</v>
      </c>
      <c r="E129" s="202"/>
      <c r="F129" s="203"/>
      <c r="G129" s="203"/>
      <c r="H129" s="212" t="s">
        <v>192</v>
      </c>
      <c r="I129" s="83">
        <v>1</v>
      </c>
      <c r="J129" s="208">
        <v>0</v>
      </c>
      <c r="K129" s="100">
        <v>0</v>
      </c>
      <c r="L129" s="204">
        <v>3500</v>
      </c>
    </row>
    <row r="130" spans="1:12" s="2" customFormat="1" ht="15" customHeight="1" x14ac:dyDescent="0.2">
      <c r="A130" s="166">
        <v>44350</v>
      </c>
      <c r="B130" s="71" t="s">
        <v>224</v>
      </c>
      <c r="C130" s="72" t="s">
        <v>225</v>
      </c>
      <c r="D130" s="72"/>
      <c r="E130" s="202"/>
      <c r="F130" s="203"/>
      <c r="G130" s="203"/>
      <c r="H130" s="212" t="s">
        <v>223</v>
      </c>
      <c r="I130" s="83">
        <v>1</v>
      </c>
      <c r="J130" s="208">
        <v>0</v>
      </c>
      <c r="K130" s="100">
        <v>0</v>
      </c>
      <c r="L130" s="204">
        <v>6500</v>
      </c>
    </row>
    <row r="131" spans="1:12" s="2" customFormat="1" ht="15" customHeight="1" x14ac:dyDescent="0.2">
      <c r="A131" s="166">
        <v>44350</v>
      </c>
      <c r="B131" s="71" t="s">
        <v>220</v>
      </c>
      <c r="C131" s="72" t="s">
        <v>221</v>
      </c>
      <c r="D131" s="72" t="s">
        <v>222</v>
      </c>
      <c r="E131" s="202"/>
      <c r="F131" s="203"/>
      <c r="G131" s="203"/>
      <c r="H131" s="212" t="s">
        <v>223</v>
      </c>
      <c r="I131" s="83">
        <v>1</v>
      </c>
      <c r="J131" s="208">
        <v>0</v>
      </c>
      <c r="K131" s="100">
        <v>0</v>
      </c>
      <c r="L131" s="204">
        <v>5500</v>
      </c>
    </row>
    <row r="132" spans="1:12" s="2" customFormat="1" ht="15" customHeight="1" x14ac:dyDescent="0.2">
      <c r="A132" s="166">
        <v>44350</v>
      </c>
      <c r="B132" s="71" t="s">
        <v>196</v>
      </c>
      <c r="C132" s="72" t="s">
        <v>197</v>
      </c>
      <c r="D132" s="72" t="s">
        <v>138</v>
      </c>
      <c r="E132" s="202"/>
      <c r="F132" s="203"/>
      <c r="G132" s="203"/>
      <c r="H132" s="212" t="s">
        <v>198</v>
      </c>
      <c r="I132" s="83">
        <v>1</v>
      </c>
      <c r="J132" s="208">
        <v>0</v>
      </c>
      <c r="K132" s="100">
        <v>0</v>
      </c>
      <c r="L132" s="204">
        <v>5500</v>
      </c>
    </row>
    <row r="133" spans="1:12" s="2" customFormat="1" ht="15" customHeight="1" x14ac:dyDescent="0.2">
      <c r="A133" s="166">
        <v>44350</v>
      </c>
      <c r="B133" s="71" t="s">
        <v>203</v>
      </c>
      <c r="C133" s="72" t="s">
        <v>204</v>
      </c>
      <c r="D133" s="72" t="s">
        <v>205</v>
      </c>
      <c r="E133" s="202"/>
      <c r="F133" s="203"/>
      <c r="G133" s="203"/>
      <c r="H133" s="212" t="s">
        <v>202</v>
      </c>
      <c r="I133" s="83">
        <v>1</v>
      </c>
      <c r="J133" s="208">
        <v>0</v>
      </c>
      <c r="K133" s="100">
        <v>0</v>
      </c>
      <c r="L133" s="204">
        <v>7458</v>
      </c>
    </row>
    <row r="134" spans="1:12" s="2" customFormat="1" ht="15" customHeight="1" x14ac:dyDescent="0.2">
      <c r="A134" s="166">
        <v>44350</v>
      </c>
      <c r="B134" s="71" t="s">
        <v>199</v>
      </c>
      <c r="C134" s="72" t="s">
        <v>200</v>
      </c>
      <c r="D134" s="72" t="s">
        <v>201</v>
      </c>
      <c r="E134" s="202"/>
      <c r="F134" s="203"/>
      <c r="G134" s="203"/>
      <c r="H134" s="212" t="s">
        <v>202</v>
      </c>
      <c r="I134" s="83">
        <v>1</v>
      </c>
      <c r="J134" s="208">
        <v>0</v>
      </c>
      <c r="K134" s="100">
        <v>0</v>
      </c>
      <c r="L134" s="204">
        <v>1152</v>
      </c>
    </row>
    <row r="135" spans="1:12" s="2" customFormat="1" ht="15" customHeight="1" x14ac:dyDescent="0.2">
      <c r="A135" s="166">
        <v>44350</v>
      </c>
      <c r="B135" s="71" t="s">
        <v>206</v>
      </c>
      <c r="C135" s="72" t="s">
        <v>207</v>
      </c>
      <c r="D135" s="72"/>
      <c r="E135" s="202"/>
      <c r="F135" s="203"/>
      <c r="G135" s="203"/>
      <c r="H135" s="212" t="s">
        <v>208</v>
      </c>
      <c r="I135" s="83">
        <v>1</v>
      </c>
      <c r="J135" s="208">
        <v>0</v>
      </c>
      <c r="K135" s="100">
        <v>0</v>
      </c>
      <c r="L135" s="204">
        <v>6500</v>
      </c>
    </row>
    <row r="136" spans="1:12" s="2" customFormat="1" ht="15" customHeight="1" x14ac:dyDescent="0.2">
      <c r="A136" s="166">
        <v>44350</v>
      </c>
      <c r="B136" s="71" t="s">
        <v>226</v>
      </c>
      <c r="C136" s="72" t="s">
        <v>227</v>
      </c>
      <c r="D136" s="72" t="s">
        <v>228</v>
      </c>
      <c r="E136" s="202"/>
      <c r="F136" s="203"/>
      <c r="G136" s="203"/>
      <c r="H136" s="212" t="s">
        <v>229</v>
      </c>
      <c r="I136" s="83">
        <v>1</v>
      </c>
      <c r="J136" s="208">
        <v>0</v>
      </c>
      <c r="K136" s="100">
        <v>0</v>
      </c>
      <c r="L136" s="204">
        <v>1000</v>
      </c>
    </row>
    <row r="137" spans="1:12" s="2" customFormat="1" ht="15" customHeight="1" x14ac:dyDescent="0.2">
      <c r="A137" s="166">
        <v>44351</v>
      </c>
      <c r="B137" s="71" t="s">
        <v>235</v>
      </c>
      <c r="C137" s="72" t="s">
        <v>236</v>
      </c>
      <c r="D137" s="72" t="s">
        <v>237</v>
      </c>
      <c r="E137" s="202"/>
      <c r="F137" s="203"/>
      <c r="G137" s="203"/>
      <c r="H137" s="212" t="s">
        <v>238</v>
      </c>
      <c r="I137" s="83">
        <v>1</v>
      </c>
      <c r="J137" s="208">
        <v>0</v>
      </c>
      <c r="K137" s="100">
        <v>0</v>
      </c>
      <c r="L137" s="204">
        <v>4000</v>
      </c>
    </row>
    <row r="138" spans="1:12" s="2" customFormat="1" ht="15" customHeight="1" x14ac:dyDescent="0.2">
      <c r="A138" s="166">
        <v>44351</v>
      </c>
      <c r="B138" s="71" t="s">
        <v>253</v>
      </c>
      <c r="C138" s="72" t="s">
        <v>254</v>
      </c>
      <c r="D138" s="72" t="s">
        <v>88</v>
      </c>
      <c r="E138" s="202"/>
      <c r="F138" s="203"/>
      <c r="G138" s="203"/>
      <c r="H138" s="212" t="s">
        <v>255</v>
      </c>
      <c r="I138" s="83">
        <v>1</v>
      </c>
      <c r="J138" s="208">
        <v>0</v>
      </c>
      <c r="K138" s="100">
        <v>0</v>
      </c>
      <c r="L138" s="204">
        <v>8000</v>
      </c>
    </row>
    <row r="139" spans="1:12" s="2" customFormat="1" ht="15" customHeight="1" x14ac:dyDescent="0.2">
      <c r="A139" s="166">
        <v>44351</v>
      </c>
      <c r="B139" s="71" t="s">
        <v>256</v>
      </c>
      <c r="C139" s="72" t="s">
        <v>257</v>
      </c>
      <c r="D139" s="72"/>
      <c r="E139" s="202"/>
      <c r="F139" s="203"/>
      <c r="G139" s="203"/>
      <c r="H139" s="212" t="s">
        <v>258</v>
      </c>
      <c r="I139" s="83">
        <v>1</v>
      </c>
      <c r="J139" s="208">
        <v>0</v>
      </c>
      <c r="K139" s="100">
        <v>0</v>
      </c>
      <c r="L139" s="204">
        <v>7819</v>
      </c>
    </row>
    <row r="140" spans="1:12" s="2" customFormat="1" ht="15" customHeight="1" x14ac:dyDescent="0.2">
      <c r="A140" s="166">
        <v>44351</v>
      </c>
      <c r="B140" s="71" t="s">
        <v>259</v>
      </c>
      <c r="C140" s="72" t="s">
        <v>260</v>
      </c>
      <c r="D140" s="72"/>
      <c r="E140" s="202"/>
      <c r="F140" s="203"/>
      <c r="G140" s="203"/>
      <c r="H140" s="212" t="s">
        <v>258</v>
      </c>
      <c r="I140" s="83">
        <v>1</v>
      </c>
      <c r="J140" s="208">
        <v>0</v>
      </c>
      <c r="K140" s="100">
        <v>0</v>
      </c>
      <c r="L140" s="204">
        <v>9397</v>
      </c>
    </row>
    <row r="141" spans="1:12" s="2" customFormat="1" ht="15" customHeight="1" x14ac:dyDescent="0.2">
      <c r="A141" s="166">
        <v>44351</v>
      </c>
      <c r="B141" s="71" t="s">
        <v>261</v>
      </c>
      <c r="C141" s="72" t="s">
        <v>262</v>
      </c>
      <c r="D141" s="72"/>
      <c r="E141" s="202"/>
      <c r="F141" s="203"/>
      <c r="G141" s="203"/>
      <c r="H141" s="212" t="s">
        <v>258</v>
      </c>
      <c r="I141" s="83">
        <v>1</v>
      </c>
      <c r="J141" s="208">
        <v>0</v>
      </c>
      <c r="K141" s="100">
        <v>0</v>
      </c>
      <c r="L141" s="204">
        <v>8470</v>
      </c>
    </row>
    <row r="142" spans="1:12" s="2" customFormat="1" ht="15" customHeight="1" x14ac:dyDescent="0.2">
      <c r="A142" s="166">
        <v>44351</v>
      </c>
      <c r="B142" s="71" t="s">
        <v>239</v>
      </c>
      <c r="C142" s="72" t="s">
        <v>240</v>
      </c>
      <c r="D142" s="72" t="s">
        <v>149</v>
      </c>
      <c r="E142" s="202"/>
      <c r="F142" s="203"/>
      <c r="G142" s="203"/>
      <c r="H142" s="212" t="s">
        <v>241</v>
      </c>
      <c r="I142" s="83">
        <v>1</v>
      </c>
      <c r="J142" s="208">
        <v>0</v>
      </c>
      <c r="K142" s="100">
        <v>0</v>
      </c>
      <c r="L142" s="204">
        <v>9900</v>
      </c>
    </row>
    <row r="143" spans="1:12" s="2" customFormat="1" ht="15" customHeight="1" x14ac:dyDescent="0.2">
      <c r="A143" s="166">
        <v>44351</v>
      </c>
      <c r="B143" s="71" t="s">
        <v>247</v>
      </c>
      <c r="C143" s="72" t="s">
        <v>248</v>
      </c>
      <c r="D143" s="72" t="s">
        <v>188</v>
      </c>
      <c r="E143" s="202"/>
      <c r="F143" s="203"/>
      <c r="G143" s="203"/>
      <c r="H143" s="212" t="s">
        <v>185</v>
      </c>
      <c r="I143" s="83">
        <v>1</v>
      </c>
      <c r="J143" s="208">
        <v>0</v>
      </c>
      <c r="K143" s="100">
        <v>0</v>
      </c>
      <c r="L143" s="204">
        <v>8000</v>
      </c>
    </row>
    <row r="144" spans="1:12" s="2" customFormat="1" ht="15" customHeight="1" x14ac:dyDescent="0.2">
      <c r="A144" s="166">
        <v>44351</v>
      </c>
      <c r="B144" s="71" t="s">
        <v>245</v>
      </c>
      <c r="C144" s="72" t="s">
        <v>246</v>
      </c>
      <c r="D144" s="72"/>
      <c r="E144" s="202"/>
      <c r="F144" s="203"/>
      <c r="G144" s="203"/>
      <c r="H144" s="212" t="s">
        <v>185</v>
      </c>
      <c r="I144" s="83">
        <v>1</v>
      </c>
      <c r="J144" s="208">
        <v>0</v>
      </c>
      <c r="K144" s="100">
        <v>0</v>
      </c>
      <c r="L144" s="204">
        <v>6000</v>
      </c>
    </row>
    <row r="145" spans="1:12" s="2" customFormat="1" ht="15" customHeight="1" x14ac:dyDescent="0.2">
      <c r="A145" s="166">
        <v>44351</v>
      </c>
      <c r="B145" s="71" t="s">
        <v>263</v>
      </c>
      <c r="C145" s="72" t="s">
        <v>264</v>
      </c>
      <c r="D145" s="72"/>
      <c r="E145" s="202"/>
      <c r="F145" s="203"/>
      <c r="G145" s="203"/>
      <c r="H145" s="212" t="s">
        <v>258</v>
      </c>
      <c r="I145" s="83">
        <v>1</v>
      </c>
      <c r="J145" s="208">
        <v>0</v>
      </c>
      <c r="K145" s="100">
        <v>0</v>
      </c>
      <c r="L145" s="204">
        <v>8696</v>
      </c>
    </row>
    <row r="146" spans="1:12" s="2" customFormat="1" ht="15" customHeight="1" x14ac:dyDescent="0.2">
      <c r="A146" s="166">
        <v>44351</v>
      </c>
      <c r="B146" s="71" t="s">
        <v>265</v>
      </c>
      <c r="C146" s="72" t="s">
        <v>266</v>
      </c>
      <c r="D146" s="72"/>
      <c r="E146" s="202"/>
      <c r="F146" s="203"/>
      <c r="G146" s="203"/>
      <c r="H146" s="212" t="s">
        <v>258</v>
      </c>
      <c r="I146" s="83">
        <v>1</v>
      </c>
      <c r="J146" s="208">
        <v>0</v>
      </c>
      <c r="K146" s="100">
        <v>0</v>
      </c>
      <c r="L146" s="204">
        <v>9906</v>
      </c>
    </row>
    <row r="147" spans="1:12" s="2" customFormat="1" ht="15" customHeight="1" x14ac:dyDescent="0.2">
      <c r="A147" s="166">
        <v>44351</v>
      </c>
      <c r="B147" s="71" t="s">
        <v>269</v>
      </c>
      <c r="C147" s="72" t="s">
        <v>270</v>
      </c>
      <c r="D147" s="72"/>
      <c r="E147" s="202"/>
      <c r="F147" s="203"/>
      <c r="G147" s="203"/>
      <c r="H147" s="212" t="s">
        <v>258</v>
      </c>
      <c r="I147" s="83">
        <v>1</v>
      </c>
      <c r="J147" s="208">
        <v>0</v>
      </c>
      <c r="K147" s="100">
        <v>0</v>
      </c>
      <c r="L147" s="204">
        <v>7539</v>
      </c>
    </row>
    <row r="148" spans="1:12" s="2" customFormat="1" ht="15" customHeight="1" x14ac:dyDescent="0.2">
      <c r="A148" s="166">
        <v>44354</v>
      </c>
      <c r="B148" s="71" t="s">
        <v>298</v>
      </c>
      <c r="C148" s="72" t="s">
        <v>299</v>
      </c>
      <c r="D148" s="72" t="s">
        <v>300</v>
      </c>
      <c r="E148" s="202"/>
      <c r="F148" s="203"/>
      <c r="G148" s="203"/>
      <c r="H148" s="212" t="s">
        <v>301</v>
      </c>
      <c r="I148" s="83">
        <v>1</v>
      </c>
      <c r="J148" s="208">
        <v>0</v>
      </c>
      <c r="K148" s="100">
        <v>0</v>
      </c>
      <c r="L148" s="204">
        <v>1100</v>
      </c>
    </row>
    <row r="149" spans="1:12" s="2" customFormat="1" ht="15" customHeight="1" x14ac:dyDescent="0.2">
      <c r="A149" s="318">
        <v>44354</v>
      </c>
      <c r="B149" s="71" t="s">
        <v>271</v>
      </c>
      <c r="C149" s="72" t="s">
        <v>272</v>
      </c>
      <c r="D149" s="72" t="s">
        <v>273</v>
      </c>
      <c r="E149" s="202"/>
      <c r="F149" s="203"/>
      <c r="G149" s="203"/>
      <c r="H149" s="212" t="s">
        <v>274</v>
      </c>
      <c r="I149" s="83">
        <v>1</v>
      </c>
      <c r="J149" s="75">
        <v>0</v>
      </c>
      <c r="K149" s="100">
        <v>0</v>
      </c>
      <c r="L149" s="165">
        <v>10000</v>
      </c>
    </row>
    <row r="150" spans="1:12" s="2" customFormat="1" ht="15" customHeight="1" x14ac:dyDescent="0.2">
      <c r="A150" s="166">
        <v>44354</v>
      </c>
      <c r="B150" s="71" t="s">
        <v>325</v>
      </c>
      <c r="C150" s="72" t="s">
        <v>326</v>
      </c>
      <c r="D150" s="72" t="s">
        <v>201</v>
      </c>
      <c r="E150" s="202"/>
      <c r="F150" s="203"/>
      <c r="G150" s="203"/>
      <c r="H150" s="212" t="s">
        <v>327</v>
      </c>
      <c r="I150" s="83">
        <v>1</v>
      </c>
      <c r="J150" s="208">
        <v>0</v>
      </c>
      <c r="K150" s="100">
        <v>0</v>
      </c>
      <c r="L150" s="204">
        <v>42000</v>
      </c>
    </row>
    <row r="151" spans="1:12" s="2" customFormat="1" ht="15" customHeight="1" x14ac:dyDescent="0.2">
      <c r="A151" s="166">
        <v>44354</v>
      </c>
      <c r="B151" s="71" t="s">
        <v>332</v>
      </c>
      <c r="C151" s="72" t="s">
        <v>333</v>
      </c>
      <c r="D151" s="72" t="s">
        <v>138</v>
      </c>
      <c r="E151" s="202"/>
      <c r="F151" s="203"/>
      <c r="G151" s="203"/>
      <c r="H151" s="212" t="s">
        <v>334</v>
      </c>
      <c r="I151" s="83">
        <v>1</v>
      </c>
      <c r="J151" s="208">
        <v>0</v>
      </c>
      <c r="K151" s="100">
        <v>0</v>
      </c>
      <c r="L151" s="204">
        <v>800</v>
      </c>
    </row>
    <row r="152" spans="1:12" s="2" customFormat="1" ht="15" customHeight="1" x14ac:dyDescent="0.2">
      <c r="A152" s="166">
        <v>44354</v>
      </c>
      <c r="B152" s="71" t="s">
        <v>474</v>
      </c>
      <c r="C152" s="72" t="s">
        <v>475</v>
      </c>
      <c r="D152" s="72" t="s">
        <v>476</v>
      </c>
      <c r="E152" s="202"/>
      <c r="F152" s="203"/>
      <c r="G152" s="203"/>
      <c r="H152" s="212" t="s">
        <v>463</v>
      </c>
      <c r="I152" s="83">
        <v>1</v>
      </c>
      <c r="J152" s="208">
        <v>0</v>
      </c>
      <c r="K152" s="100">
        <v>0</v>
      </c>
      <c r="L152" s="204">
        <v>8917</v>
      </c>
    </row>
    <row r="153" spans="1:12" s="2" customFormat="1" ht="15" customHeight="1" x14ac:dyDescent="0.2">
      <c r="A153" s="166">
        <v>44354</v>
      </c>
      <c r="B153" s="71" t="s">
        <v>471</v>
      </c>
      <c r="C153" s="72" t="s">
        <v>472</v>
      </c>
      <c r="D153" s="72" t="s">
        <v>473</v>
      </c>
      <c r="E153" s="202"/>
      <c r="F153" s="203"/>
      <c r="G153" s="203"/>
      <c r="H153" s="212" t="s">
        <v>463</v>
      </c>
      <c r="I153" s="83">
        <v>1</v>
      </c>
      <c r="J153" s="208">
        <v>0</v>
      </c>
      <c r="K153" s="100">
        <v>0</v>
      </c>
      <c r="L153" s="204">
        <v>8019</v>
      </c>
    </row>
    <row r="154" spans="1:12" s="2" customFormat="1" ht="15" customHeight="1" x14ac:dyDescent="0.2">
      <c r="A154" s="166">
        <v>44354</v>
      </c>
      <c r="B154" s="71" t="s">
        <v>469</v>
      </c>
      <c r="C154" s="72" t="s">
        <v>470</v>
      </c>
      <c r="D154" s="72" t="s">
        <v>157</v>
      </c>
      <c r="E154" s="202"/>
      <c r="F154" s="203"/>
      <c r="G154" s="203"/>
      <c r="H154" s="212" t="s">
        <v>463</v>
      </c>
      <c r="I154" s="83">
        <v>1</v>
      </c>
      <c r="J154" s="208">
        <v>0</v>
      </c>
      <c r="K154" s="100">
        <v>0</v>
      </c>
      <c r="L154" s="204">
        <v>14247</v>
      </c>
    </row>
    <row r="155" spans="1:12" s="2" customFormat="1" ht="15" customHeight="1" x14ac:dyDescent="0.2">
      <c r="A155" s="166">
        <v>44354</v>
      </c>
      <c r="B155" s="71" t="s">
        <v>467</v>
      </c>
      <c r="C155" s="72" t="s">
        <v>468</v>
      </c>
      <c r="D155" s="72" t="s">
        <v>392</v>
      </c>
      <c r="E155" s="202"/>
      <c r="F155" s="203"/>
      <c r="G155" s="203"/>
      <c r="H155" s="212" t="s">
        <v>463</v>
      </c>
      <c r="I155" s="83">
        <v>1</v>
      </c>
      <c r="J155" s="208">
        <v>0</v>
      </c>
      <c r="K155" s="100">
        <v>0</v>
      </c>
      <c r="L155" s="204">
        <v>11880</v>
      </c>
    </row>
    <row r="156" spans="1:12" s="2" customFormat="1" ht="15" customHeight="1" x14ac:dyDescent="0.2">
      <c r="A156" s="166">
        <v>44354</v>
      </c>
      <c r="B156" s="71" t="s">
        <v>464</v>
      </c>
      <c r="C156" s="72" t="s">
        <v>465</v>
      </c>
      <c r="D156" s="72" t="s">
        <v>466</v>
      </c>
      <c r="E156" s="202"/>
      <c r="F156" s="203"/>
      <c r="G156" s="203"/>
      <c r="H156" s="212" t="s">
        <v>463</v>
      </c>
      <c r="I156" s="83">
        <v>1</v>
      </c>
      <c r="J156" s="208">
        <v>0</v>
      </c>
      <c r="K156" s="100">
        <v>0</v>
      </c>
      <c r="L156" s="204">
        <v>3400</v>
      </c>
    </row>
    <row r="157" spans="1:12" s="2" customFormat="1" ht="15" customHeight="1" x14ac:dyDescent="0.2">
      <c r="A157" s="166">
        <v>44354</v>
      </c>
      <c r="B157" s="71" t="s">
        <v>460</v>
      </c>
      <c r="C157" s="72" t="s">
        <v>461</v>
      </c>
      <c r="D157" s="72" t="s">
        <v>462</v>
      </c>
      <c r="E157" s="202"/>
      <c r="F157" s="203"/>
      <c r="G157" s="203"/>
      <c r="H157" s="212" t="s">
        <v>463</v>
      </c>
      <c r="I157" s="83">
        <v>1</v>
      </c>
      <c r="J157" s="208">
        <v>0</v>
      </c>
      <c r="K157" s="100">
        <v>0</v>
      </c>
      <c r="L157" s="204">
        <v>10676</v>
      </c>
    </row>
    <row r="158" spans="1:12" s="2" customFormat="1" ht="15" customHeight="1" x14ac:dyDescent="0.2">
      <c r="A158" s="166">
        <v>44354</v>
      </c>
      <c r="B158" s="71" t="s">
        <v>281</v>
      </c>
      <c r="C158" s="72" t="s">
        <v>282</v>
      </c>
      <c r="D158" s="72"/>
      <c r="E158" s="202"/>
      <c r="F158" s="203"/>
      <c r="G158" s="203"/>
      <c r="H158" s="212" t="s">
        <v>280</v>
      </c>
      <c r="I158" s="83">
        <v>1</v>
      </c>
      <c r="J158" s="208">
        <v>0</v>
      </c>
      <c r="K158" s="100">
        <v>0</v>
      </c>
      <c r="L158" s="204">
        <v>11470</v>
      </c>
    </row>
    <row r="159" spans="1:12" s="2" customFormat="1" ht="15" customHeight="1" x14ac:dyDescent="0.2">
      <c r="A159" s="166">
        <v>44354</v>
      </c>
      <c r="B159" s="71" t="s">
        <v>278</v>
      </c>
      <c r="C159" s="72" t="s">
        <v>279</v>
      </c>
      <c r="D159" s="72"/>
      <c r="E159" s="202"/>
      <c r="F159" s="203"/>
      <c r="G159" s="203"/>
      <c r="H159" s="212" t="s">
        <v>280</v>
      </c>
      <c r="I159" s="83">
        <v>1</v>
      </c>
      <c r="J159" s="208">
        <v>0</v>
      </c>
      <c r="K159" s="100">
        <v>0</v>
      </c>
      <c r="L159" s="204">
        <v>10640</v>
      </c>
    </row>
    <row r="160" spans="1:12" s="2" customFormat="1" ht="15" customHeight="1" x14ac:dyDescent="0.2">
      <c r="A160" s="166">
        <v>44354</v>
      </c>
      <c r="B160" s="71" t="s">
        <v>289</v>
      </c>
      <c r="C160" s="72" t="s">
        <v>290</v>
      </c>
      <c r="D160" s="72" t="s">
        <v>222</v>
      </c>
      <c r="E160" s="202"/>
      <c r="F160" s="203"/>
      <c r="G160" s="203"/>
      <c r="H160" s="212" t="s">
        <v>291</v>
      </c>
      <c r="I160" s="83">
        <v>1</v>
      </c>
      <c r="J160" s="208">
        <v>0</v>
      </c>
      <c r="K160" s="100">
        <v>0</v>
      </c>
      <c r="L160" s="204">
        <v>7250</v>
      </c>
    </row>
    <row r="161" spans="1:12" s="2" customFormat="1" ht="14.65" customHeight="1" x14ac:dyDescent="0.2">
      <c r="A161" s="166">
        <v>44354</v>
      </c>
      <c r="B161" s="71" t="s">
        <v>283</v>
      </c>
      <c r="C161" s="72" t="s">
        <v>284</v>
      </c>
      <c r="D161" s="72" t="s">
        <v>285</v>
      </c>
      <c r="E161" s="202"/>
      <c r="F161" s="203"/>
      <c r="G161" s="203"/>
      <c r="H161" s="212" t="s">
        <v>286</v>
      </c>
      <c r="I161" s="83">
        <v>1</v>
      </c>
      <c r="J161" s="208">
        <v>0</v>
      </c>
      <c r="K161" s="100">
        <v>0</v>
      </c>
      <c r="L161" s="204">
        <v>5700</v>
      </c>
    </row>
    <row r="162" spans="1:12" s="2" customFormat="1" ht="15" customHeight="1" x14ac:dyDescent="0.2">
      <c r="A162" s="166">
        <v>44354</v>
      </c>
      <c r="B162" s="71" t="s">
        <v>292</v>
      </c>
      <c r="C162" s="72" t="s">
        <v>293</v>
      </c>
      <c r="D162" s="72" t="s">
        <v>122</v>
      </c>
      <c r="E162" s="202"/>
      <c r="F162" s="203"/>
      <c r="G162" s="203"/>
      <c r="H162" s="212" t="s">
        <v>294</v>
      </c>
      <c r="I162" s="83">
        <v>1</v>
      </c>
      <c r="J162" s="208">
        <v>0</v>
      </c>
      <c r="K162" s="100">
        <v>0</v>
      </c>
      <c r="L162" s="204">
        <v>15413</v>
      </c>
    </row>
    <row r="163" spans="1:12" s="2" customFormat="1" ht="15" customHeight="1" x14ac:dyDescent="0.2">
      <c r="A163" s="166">
        <v>44355</v>
      </c>
      <c r="B163" s="71" t="s">
        <v>485</v>
      </c>
      <c r="C163" s="72" t="s">
        <v>486</v>
      </c>
      <c r="D163" s="72" t="s">
        <v>347</v>
      </c>
      <c r="E163" s="202"/>
      <c r="F163" s="203"/>
      <c r="G163" s="203"/>
      <c r="H163" s="212" t="s">
        <v>80</v>
      </c>
      <c r="I163" s="83">
        <v>1</v>
      </c>
      <c r="J163" s="208">
        <v>0</v>
      </c>
      <c r="K163" s="100">
        <v>0</v>
      </c>
      <c r="L163" s="204">
        <v>5500</v>
      </c>
    </row>
    <row r="164" spans="1:12" s="2" customFormat="1" ht="15" customHeight="1" x14ac:dyDescent="0.2">
      <c r="A164" s="166">
        <v>44355</v>
      </c>
      <c r="B164" s="71" t="s">
        <v>482</v>
      </c>
      <c r="C164" s="72" t="s">
        <v>483</v>
      </c>
      <c r="D164" s="72" t="s">
        <v>484</v>
      </c>
      <c r="E164" s="202"/>
      <c r="F164" s="203"/>
      <c r="G164" s="203"/>
      <c r="H164" s="212" t="s">
        <v>80</v>
      </c>
      <c r="I164" s="83">
        <v>1</v>
      </c>
      <c r="J164" s="208">
        <v>0</v>
      </c>
      <c r="K164" s="100">
        <v>0</v>
      </c>
      <c r="L164" s="204">
        <v>4100</v>
      </c>
    </row>
    <row r="165" spans="1:12" s="2" customFormat="1" ht="15" customHeight="1" x14ac:dyDescent="0.2">
      <c r="A165" s="166">
        <v>44355</v>
      </c>
      <c r="B165" s="71" t="s">
        <v>479</v>
      </c>
      <c r="C165" s="72" t="s">
        <v>480</v>
      </c>
      <c r="D165" s="72" t="s">
        <v>481</v>
      </c>
      <c r="E165" s="202"/>
      <c r="F165" s="203"/>
      <c r="G165" s="203"/>
      <c r="H165" s="212" t="s">
        <v>80</v>
      </c>
      <c r="I165" s="83">
        <v>1</v>
      </c>
      <c r="J165" s="208">
        <v>0</v>
      </c>
      <c r="K165" s="100">
        <v>0</v>
      </c>
      <c r="L165" s="204">
        <v>10700</v>
      </c>
    </row>
    <row r="166" spans="1:12" s="2" customFormat="1" ht="15" customHeight="1" x14ac:dyDescent="0.2">
      <c r="A166" s="166">
        <v>44355</v>
      </c>
      <c r="B166" s="71" t="s">
        <v>477</v>
      </c>
      <c r="C166" s="72" t="s">
        <v>478</v>
      </c>
      <c r="D166" s="72"/>
      <c r="E166" s="202"/>
      <c r="F166" s="203"/>
      <c r="G166" s="203"/>
      <c r="H166" s="212" t="s">
        <v>80</v>
      </c>
      <c r="I166" s="83">
        <v>1</v>
      </c>
      <c r="J166" s="208">
        <v>0</v>
      </c>
      <c r="K166" s="100">
        <v>0</v>
      </c>
      <c r="L166" s="204">
        <v>3100</v>
      </c>
    </row>
    <row r="167" spans="1:12" s="2" customFormat="1" ht="15" customHeight="1" x14ac:dyDescent="0.2">
      <c r="A167" s="166">
        <v>44355</v>
      </c>
      <c r="B167" s="71" t="s">
        <v>342</v>
      </c>
      <c r="C167" s="72" t="s">
        <v>343</v>
      </c>
      <c r="D167" s="72" t="s">
        <v>344</v>
      </c>
      <c r="E167" s="202"/>
      <c r="F167" s="203"/>
      <c r="G167" s="203"/>
      <c r="H167" s="212" t="s">
        <v>80</v>
      </c>
      <c r="I167" s="83">
        <v>1</v>
      </c>
      <c r="J167" s="208">
        <v>0</v>
      </c>
      <c r="K167" s="100">
        <v>0</v>
      </c>
      <c r="L167" s="204">
        <v>5000</v>
      </c>
    </row>
    <row r="168" spans="1:12" s="2" customFormat="1" ht="15" customHeight="1" x14ac:dyDescent="0.2">
      <c r="A168" s="166">
        <v>44355</v>
      </c>
      <c r="B168" s="71" t="s">
        <v>345</v>
      </c>
      <c r="C168" s="72" t="s">
        <v>346</v>
      </c>
      <c r="D168" s="72" t="s">
        <v>347</v>
      </c>
      <c r="E168" s="202"/>
      <c r="F168" s="203"/>
      <c r="G168" s="203"/>
      <c r="H168" s="212" t="s">
        <v>80</v>
      </c>
      <c r="I168" s="83">
        <v>1</v>
      </c>
      <c r="J168" s="208">
        <v>0</v>
      </c>
      <c r="K168" s="100">
        <v>0</v>
      </c>
      <c r="L168" s="204">
        <v>4500</v>
      </c>
    </row>
    <row r="169" spans="1:12" s="2" customFormat="1" ht="15" customHeight="1" x14ac:dyDescent="0.2">
      <c r="A169" s="166">
        <v>44355</v>
      </c>
      <c r="B169" s="71" t="s">
        <v>348</v>
      </c>
      <c r="C169" s="72" t="s">
        <v>349</v>
      </c>
      <c r="D169" s="72" t="s">
        <v>350</v>
      </c>
      <c r="E169" s="202"/>
      <c r="F169" s="203"/>
      <c r="G169" s="203"/>
      <c r="H169" s="212" t="s">
        <v>80</v>
      </c>
      <c r="I169" s="83">
        <v>1</v>
      </c>
      <c r="J169" s="208">
        <v>0</v>
      </c>
      <c r="K169" s="100">
        <v>0</v>
      </c>
      <c r="L169" s="204">
        <v>4000</v>
      </c>
    </row>
    <row r="170" spans="1:12" s="2" customFormat="1" ht="15" customHeight="1" x14ac:dyDescent="0.2">
      <c r="A170" s="166">
        <v>44355</v>
      </c>
      <c r="B170" s="71" t="s">
        <v>491</v>
      </c>
      <c r="C170" s="72" t="s">
        <v>492</v>
      </c>
      <c r="D170" s="72"/>
      <c r="E170" s="202"/>
      <c r="F170" s="203"/>
      <c r="G170" s="203"/>
      <c r="H170" s="212" t="s">
        <v>80</v>
      </c>
      <c r="I170" s="83">
        <v>1</v>
      </c>
      <c r="J170" s="208">
        <v>0</v>
      </c>
      <c r="K170" s="100">
        <v>0</v>
      </c>
      <c r="L170" s="204">
        <v>5000</v>
      </c>
    </row>
    <row r="171" spans="1:12" s="2" customFormat="1" ht="15" customHeight="1" x14ac:dyDescent="0.2">
      <c r="A171" s="166">
        <v>44355</v>
      </c>
      <c r="B171" s="71" t="s">
        <v>489</v>
      </c>
      <c r="C171" s="72" t="s">
        <v>490</v>
      </c>
      <c r="D171" s="72" t="s">
        <v>473</v>
      </c>
      <c r="E171" s="202"/>
      <c r="F171" s="203"/>
      <c r="G171" s="203"/>
      <c r="H171" s="212" t="s">
        <v>80</v>
      </c>
      <c r="I171" s="83">
        <v>1</v>
      </c>
      <c r="J171" s="208">
        <v>0</v>
      </c>
      <c r="K171" s="100">
        <v>0</v>
      </c>
      <c r="L171" s="204">
        <v>6000</v>
      </c>
    </row>
    <row r="172" spans="1:12" s="2" customFormat="1" ht="15" customHeight="1" x14ac:dyDescent="0.2">
      <c r="A172" s="166">
        <v>44355</v>
      </c>
      <c r="B172" s="71" t="s">
        <v>487</v>
      </c>
      <c r="C172" s="72" t="s">
        <v>488</v>
      </c>
      <c r="D172" s="72" t="s">
        <v>174</v>
      </c>
      <c r="E172" s="202"/>
      <c r="F172" s="203"/>
      <c r="G172" s="203"/>
      <c r="H172" s="212" t="s">
        <v>80</v>
      </c>
      <c r="I172" s="83">
        <v>1</v>
      </c>
      <c r="J172" s="208">
        <v>0</v>
      </c>
      <c r="K172" s="100">
        <v>0</v>
      </c>
      <c r="L172" s="204">
        <v>6500</v>
      </c>
    </row>
    <row r="173" spans="1:12" s="2" customFormat="1" ht="15" customHeight="1" x14ac:dyDescent="0.2">
      <c r="A173" s="166">
        <v>44355</v>
      </c>
      <c r="B173" s="71" t="s">
        <v>335</v>
      </c>
      <c r="C173" s="72" t="s">
        <v>336</v>
      </c>
      <c r="D173" s="72" t="s">
        <v>273</v>
      </c>
      <c r="E173" s="202"/>
      <c r="F173" s="203"/>
      <c r="G173" s="203"/>
      <c r="H173" s="212" t="s">
        <v>185</v>
      </c>
      <c r="I173" s="83">
        <v>1</v>
      </c>
      <c r="J173" s="208">
        <v>0</v>
      </c>
      <c r="K173" s="100">
        <v>0</v>
      </c>
      <c r="L173" s="204">
        <v>5000</v>
      </c>
    </row>
    <row r="174" spans="1:12" s="2" customFormat="1" ht="15" customHeight="1" x14ac:dyDescent="0.2">
      <c r="A174" s="166">
        <v>44355</v>
      </c>
      <c r="B174" s="71" t="s">
        <v>337</v>
      </c>
      <c r="C174" s="72" t="s">
        <v>338</v>
      </c>
      <c r="D174" s="72" t="s">
        <v>60</v>
      </c>
      <c r="E174" s="202"/>
      <c r="F174" s="203"/>
      <c r="G174" s="203"/>
      <c r="H174" s="212" t="s">
        <v>185</v>
      </c>
      <c r="I174" s="83">
        <v>1</v>
      </c>
      <c r="J174" s="208">
        <v>0</v>
      </c>
      <c r="K174" s="100">
        <v>0</v>
      </c>
      <c r="L174" s="204">
        <v>30000</v>
      </c>
    </row>
    <row r="175" spans="1:12" s="2" customFormat="1" ht="15" customHeight="1" x14ac:dyDescent="0.2">
      <c r="A175" s="166">
        <v>44355</v>
      </c>
      <c r="B175" s="71" t="s">
        <v>339</v>
      </c>
      <c r="C175" s="72" t="s">
        <v>340</v>
      </c>
      <c r="D175" s="72"/>
      <c r="E175" s="202"/>
      <c r="F175" s="203"/>
      <c r="G175" s="203"/>
      <c r="H175" s="212" t="s">
        <v>341</v>
      </c>
      <c r="I175" s="83">
        <v>1</v>
      </c>
      <c r="J175" s="208">
        <v>0</v>
      </c>
      <c r="K175" s="100">
        <v>0</v>
      </c>
      <c r="L175" s="204">
        <v>2100</v>
      </c>
    </row>
    <row r="176" spans="1:12" s="2" customFormat="1" ht="15" customHeight="1" x14ac:dyDescent="0.2">
      <c r="A176" s="166">
        <v>44355</v>
      </c>
      <c r="B176" s="71" t="s">
        <v>455</v>
      </c>
      <c r="C176" s="72" t="s">
        <v>456</v>
      </c>
      <c r="D176" s="72" t="s">
        <v>434</v>
      </c>
      <c r="E176" s="202"/>
      <c r="F176" s="203"/>
      <c r="G176" s="203"/>
      <c r="H176" s="212" t="s">
        <v>454</v>
      </c>
      <c r="I176" s="83">
        <v>1</v>
      </c>
      <c r="J176" s="208">
        <v>0</v>
      </c>
      <c r="K176" s="100">
        <v>0</v>
      </c>
      <c r="L176" s="204">
        <v>12000</v>
      </c>
    </row>
    <row r="177" spans="1:12" s="2" customFormat="1" ht="15" customHeight="1" x14ac:dyDescent="0.2">
      <c r="A177" s="166">
        <v>44355</v>
      </c>
      <c r="B177" s="71" t="s">
        <v>452</v>
      </c>
      <c r="C177" s="72" t="s">
        <v>453</v>
      </c>
      <c r="D177" s="72" t="s">
        <v>434</v>
      </c>
      <c r="E177" s="202"/>
      <c r="F177" s="203"/>
      <c r="G177" s="203"/>
      <c r="H177" s="212" t="s">
        <v>454</v>
      </c>
      <c r="I177" s="83">
        <v>1</v>
      </c>
      <c r="J177" s="208">
        <v>0</v>
      </c>
      <c r="K177" s="100">
        <v>0</v>
      </c>
      <c r="L177" s="204">
        <v>12000</v>
      </c>
    </row>
    <row r="178" spans="1:12" s="2" customFormat="1" ht="15" customHeight="1" x14ac:dyDescent="0.2">
      <c r="A178" s="166">
        <v>44355</v>
      </c>
      <c r="B178" s="71" t="s">
        <v>501</v>
      </c>
      <c r="C178" s="72" t="s">
        <v>502</v>
      </c>
      <c r="D178" s="72" t="s">
        <v>503</v>
      </c>
      <c r="E178" s="202"/>
      <c r="F178" s="203"/>
      <c r="G178" s="203"/>
      <c r="H178" s="212" t="s">
        <v>286</v>
      </c>
      <c r="I178" s="83">
        <v>1</v>
      </c>
      <c r="J178" s="208">
        <v>0</v>
      </c>
      <c r="K178" s="100">
        <v>0</v>
      </c>
      <c r="L178" s="204">
        <v>3500</v>
      </c>
    </row>
    <row r="179" spans="1:12" s="2" customFormat="1" ht="15" customHeight="1" x14ac:dyDescent="0.2">
      <c r="A179" s="166">
        <v>44355</v>
      </c>
      <c r="B179" s="71" t="s">
        <v>534</v>
      </c>
      <c r="C179" s="72" t="s">
        <v>535</v>
      </c>
      <c r="D179" s="72"/>
      <c r="E179" s="202"/>
      <c r="F179" s="203"/>
      <c r="G179" s="203"/>
      <c r="H179" s="212" t="s">
        <v>536</v>
      </c>
      <c r="I179" s="83">
        <v>1</v>
      </c>
      <c r="J179" s="208">
        <v>0</v>
      </c>
      <c r="K179" s="100">
        <v>0</v>
      </c>
      <c r="L179" s="204">
        <v>16000</v>
      </c>
    </row>
    <row r="180" spans="1:12" s="2" customFormat="1" ht="15" customHeight="1" x14ac:dyDescent="0.2">
      <c r="A180" s="166">
        <v>44355</v>
      </c>
      <c r="B180" s="71" t="s">
        <v>446</v>
      </c>
      <c r="C180" s="72" t="s">
        <v>447</v>
      </c>
      <c r="D180" s="72" t="s">
        <v>222</v>
      </c>
      <c r="E180" s="202"/>
      <c r="F180" s="203"/>
      <c r="G180" s="203"/>
      <c r="H180" s="212" t="s">
        <v>61</v>
      </c>
      <c r="I180" s="83">
        <v>1</v>
      </c>
      <c r="J180" s="208">
        <v>0</v>
      </c>
      <c r="K180" s="100">
        <v>0</v>
      </c>
      <c r="L180" s="204">
        <v>9128</v>
      </c>
    </row>
    <row r="181" spans="1:12" s="2" customFormat="1" ht="15" customHeight="1" x14ac:dyDescent="0.2">
      <c r="A181" s="166">
        <v>44355</v>
      </c>
      <c r="B181" s="71" t="s">
        <v>504</v>
      </c>
      <c r="C181" s="72" t="s">
        <v>505</v>
      </c>
      <c r="D181" s="72" t="s">
        <v>506</v>
      </c>
      <c r="E181" s="202"/>
      <c r="F181" s="203"/>
      <c r="G181" s="203"/>
      <c r="H181" s="212" t="s">
        <v>507</v>
      </c>
      <c r="I181" s="83">
        <v>1</v>
      </c>
      <c r="J181" s="208">
        <v>0</v>
      </c>
      <c r="K181" s="100">
        <v>0</v>
      </c>
      <c r="L181" s="204">
        <v>18006</v>
      </c>
    </row>
    <row r="182" spans="1:12" s="2" customFormat="1" ht="15" customHeight="1" x14ac:dyDescent="0.2">
      <c r="A182" s="166">
        <v>44355</v>
      </c>
      <c r="B182" s="71" t="s">
        <v>448</v>
      </c>
      <c r="C182" s="72" t="s">
        <v>449</v>
      </c>
      <c r="D182" s="72" t="s">
        <v>450</v>
      </c>
      <c r="E182" s="202"/>
      <c r="F182" s="203"/>
      <c r="G182" s="203"/>
      <c r="H182" s="212" t="s">
        <v>451</v>
      </c>
      <c r="I182" s="83">
        <v>1</v>
      </c>
      <c r="J182" s="208">
        <v>0</v>
      </c>
      <c r="K182" s="100">
        <v>0</v>
      </c>
      <c r="L182" s="204">
        <v>4500</v>
      </c>
    </row>
    <row r="183" spans="1:12" s="2" customFormat="1" ht="15" customHeight="1" x14ac:dyDescent="0.2">
      <c r="A183" s="166">
        <v>44355</v>
      </c>
      <c r="B183" s="71" t="s">
        <v>443</v>
      </c>
      <c r="C183" s="72" t="s">
        <v>444</v>
      </c>
      <c r="D183" s="72" t="s">
        <v>85</v>
      </c>
      <c r="E183" s="202"/>
      <c r="F183" s="203"/>
      <c r="G183" s="203"/>
      <c r="H183" s="212" t="s">
        <v>445</v>
      </c>
      <c r="I183" s="83">
        <v>1</v>
      </c>
      <c r="J183" s="208">
        <v>0</v>
      </c>
      <c r="K183" s="100">
        <v>0</v>
      </c>
      <c r="L183" s="204">
        <v>16737</v>
      </c>
    </row>
    <row r="184" spans="1:12" s="2" customFormat="1" ht="15" customHeight="1" x14ac:dyDescent="0.2">
      <c r="A184" s="166">
        <v>44355</v>
      </c>
      <c r="B184" s="71" t="s">
        <v>493</v>
      </c>
      <c r="C184" s="72" t="s">
        <v>494</v>
      </c>
      <c r="D184" s="72"/>
      <c r="E184" s="202"/>
      <c r="F184" s="203"/>
      <c r="G184" s="203"/>
      <c r="H184" s="212" t="s">
        <v>495</v>
      </c>
      <c r="I184" s="83">
        <v>1</v>
      </c>
      <c r="J184" s="208">
        <v>0</v>
      </c>
      <c r="K184" s="100">
        <v>0</v>
      </c>
      <c r="L184" s="204">
        <v>14000</v>
      </c>
    </row>
    <row r="185" spans="1:12" s="2" customFormat="1" ht="15" customHeight="1" x14ac:dyDescent="0.2">
      <c r="A185" s="166">
        <v>44355</v>
      </c>
      <c r="B185" s="71" t="s">
        <v>457</v>
      </c>
      <c r="C185" s="72" t="s">
        <v>458</v>
      </c>
      <c r="D185" s="72" t="s">
        <v>312</v>
      </c>
      <c r="E185" s="202"/>
      <c r="F185" s="203"/>
      <c r="G185" s="203"/>
      <c r="H185" s="212" t="s">
        <v>459</v>
      </c>
      <c r="I185" s="83">
        <v>1</v>
      </c>
      <c r="J185" s="208">
        <v>0</v>
      </c>
      <c r="K185" s="100">
        <v>0</v>
      </c>
      <c r="L185" s="204">
        <v>3000</v>
      </c>
    </row>
    <row r="186" spans="1:12" s="2" customFormat="1" ht="15" customHeight="1" x14ac:dyDescent="0.2">
      <c r="A186" s="166">
        <v>44355</v>
      </c>
      <c r="B186" s="71" t="s">
        <v>359</v>
      </c>
      <c r="C186" s="72" t="s">
        <v>360</v>
      </c>
      <c r="D186" s="72"/>
      <c r="E186" s="202"/>
      <c r="F186" s="203"/>
      <c r="G186" s="203"/>
      <c r="H186" s="212" t="s">
        <v>361</v>
      </c>
      <c r="I186" s="83">
        <v>1</v>
      </c>
      <c r="J186" s="208">
        <v>0</v>
      </c>
      <c r="K186" s="100">
        <v>0</v>
      </c>
      <c r="L186" s="204">
        <v>12774</v>
      </c>
    </row>
    <row r="187" spans="1:12" s="2" customFormat="1" ht="15" customHeight="1" x14ac:dyDescent="0.2">
      <c r="A187" s="166">
        <v>44355</v>
      </c>
      <c r="B187" s="71" t="s">
        <v>496</v>
      </c>
      <c r="C187" s="72" t="s">
        <v>497</v>
      </c>
      <c r="D187" s="72"/>
      <c r="E187" s="202"/>
      <c r="F187" s="203"/>
      <c r="G187" s="203"/>
      <c r="H187" s="212" t="s">
        <v>498</v>
      </c>
      <c r="I187" s="83">
        <v>1</v>
      </c>
      <c r="J187" s="208">
        <v>0</v>
      </c>
      <c r="K187" s="100">
        <v>0</v>
      </c>
      <c r="L187" s="204">
        <v>0</v>
      </c>
    </row>
    <row r="188" spans="1:12" s="2" customFormat="1" ht="15" customHeight="1" x14ac:dyDescent="0.2">
      <c r="A188" s="166">
        <v>44355</v>
      </c>
      <c r="B188" s="71" t="s">
        <v>499</v>
      </c>
      <c r="C188" s="72" t="s">
        <v>500</v>
      </c>
      <c r="D188" s="72"/>
      <c r="E188" s="202"/>
      <c r="F188" s="203"/>
      <c r="G188" s="203"/>
      <c r="H188" s="212" t="s">
        <v>498</v>
      </c>
      <c r="I188" s="83">
        <v>1</v>
      </c>
      <c r="J188" s="208">
        <v>0</v>
      </c>
      <c r="K188" s="100">
        <v>0</v>
      </c>
      <c r="L188" s="204">
        <v>0</v>
      </c>
    </row>
    <row r="189" spans="1:12" s="2" customFormat="1" ht="15" customHeight="1" x14ac:dyDescent="0.2">
      <c r="A189" s="166">
        <v>44356</v>
      </c>
      <c r="B189" s="71" t="s">
        <v>542</v>
      </c>
      <c r="C189" s="72" t="s">
        <v>543</v>
      </c>
      <c r="D189" s="72" t="s">
        <v>544</v>
      </c>
      <c r="E189" s="202"/>
      <c r="F189" s="203"/>
      <c r="G189" s="203"/>
      <c r="H189" s="212" t="s">
        <v>545</v>
      </c>
      <c r="I189" s="83">
        <v>1</v>
      </c>
      <c r="J189" s="208">
        <v>0</v>
      </c>
      <c r="K189" s="100">
        <v>196</v>
      </c>
      <c r="L189" s="204">
        <v>8000</v>
      </c>
    </row>
    <row r="190" spans="1:12" s="2" customFormat="1" ht="15" customHeight="1" x14ac:dyDescent="0.2">
      <c r="A190" s="166">
        <v>44356</v>
      </c>
      <c r="B190" s="71" t="s">
        <v>516</v>
      </c>
      <c r="C190" s="72" t="s">
        <v>517</v>
      </c>
      <c r="D190" s="72" t="s">
        <v>388</v>
      </c>
      <c r="E190" s="202"/>
      <c r="F190" s="203"/>
      <c r="G190" s="203"/>
      <c r="H190" s="212" t="s">
        <v>410</v>
      </c>
      <c r="I190" s="83">
        <v>1</v>
      </c>
      <c r="J190" s="208">
        <v>0</v>
      </c>
      <c r="K190" s="100">
        <v>0</v>
      </c>
      <c r="L190" s="204">
        <v>8691</v>
      </c>
    </row>
    <row r="191" spans="1:12" s="2" customFormat="1" ht="15" customHeight="1" x14ac:dyDescent="0.2">
      <c r="A191" s="166">
        <v>44356</v>
      </c>
      <c r="B191" s="71" t="s">
        <v>514</v>
      </c>
      <c r="C191" s="72" t="s">
        <v>515</v>
      </c>
      <c r="D191" s="72" t="s">
        <v>188</v>
      </c>
      <c r="E191" s="202"/>
      <c r="F191" s="203"/>
      <c r="G191" s="203"/>
      <c r="H191" s="212" t="s">
        <v>410</v>
      </c>
      <c r="I191" s="83">
        <v>1</v>
      </c>
      <c r="J191" s="208">
        <v>0</v>
      </c>
      <c r="K191" s="100">
        <v>0</v>
      </c>
      <c r="L191" s="204">
        <v>6600</v>
      </c>
    </row>
    <row r="192" spans="1:12" s="2" customFormat="1" ht="15" customHeight="1" x14ac:dyDescent="0.2">
      <c r="A192" s="166">
        <v>44356</v>
      </c>
      <c r="B192" s="71" t="s">
        <v>512</v>
      </c>
      <c r="C192" s="72" t="s">
        <v>513</v>
      </c>
      <c r="D192" s="72" t="s">
        <v>188</v>
      </c>
      <c r="E192" s="202"/>
      <c r="F192" s="203"/>
      <c r="G192" s="203"/>
      <c r="H192" s="212" t="s">
        <v>410</v>
      </c>
      <c r="I192" s="83">
        <v>1</v>
      </c>
      <c r="J192" s="208">
        <v>0</v>
      </c>
      <c r="K192" s="100">
        <v>0</v>
      </c>
      <c r="L192" s="204">
        <v>8100</v>
      </c>
    </row>
    <row r="193" spans="1:12" s="2" customFormat="1" ht="15" customHeight="1" x14ac:dyDescent="0.2">
      <c r="A193" s="166">
        <v>44356</v>
      </c>
      <c r="B193" s="71" t="s">
        <v>510</v>
      </c>
      <c r="C193" s="72" t="s">
        <v>511</v>
      </c>
      <c r="D193" s="72" t="s">
        <v>396</v>
      </c>
      <c r="E193" s="202"/>
      <c r="F193" s="203"/>
      <c r="G193" s="203"/>
      <c r="H193" s="212" t="s">
        <v>410</v>
      </c>
      <c r="I193" s="83">
        <v>1</v>
      </c>
      <c r="J193" s="208">
        <v>0</v>
      </c>
      <c r="K193" s="100">
        <v>0</v>
      </c>
      <c r="L193" s="204">
        <v>30800</v>
      </c>
    </row>
    <row r="194" spans="1:12" s="2" customFormat="1" ht="15" customHeight="1" x14ac:dyDescent="0.2">
      <c r="A194" s="166">
        <v>44356</v>
      </c>
      <c r="B194" s="71" t="s">
        <v>508</v>
      </c>
      <c r="C194" s="72" t="s">
        <v>509</v>
      </c>
      <c r="D194" s="72" t="s">
        <v>396</v>
      </c>
      <c r="E194" s="202"/>
      <c r="F194" s="203"/>
      <c r="G194" s="203"/>
      <c r="H194" s="212" t="s">
        <v>410</v>
      </c>
      <c r="I194" s="83">
        <v>1</v>
      </c>
      <c r="J194" s="208">
        <v>0</v>
      </c>
      <c r="K194" s="100">
        <v>0</v>
      </c>
      <c r="L194" s="204">
        <v>15700</v>
      </c>
    </row>
    <row r="195" spans="1:12" s="2" customFormat="1" ht="15" customHeight="1" x14ac:dyDescent="0.2">
      <c r="A195" s="166">
        <v>44356</v>
      </c>
      <c r="B195" s="71" t="s">
        <v>526</v>
      </c>
      <c r="C195" s="72" t="s">
        <v>527</v>
      </c>
      <c r="D195" s="72"/>
      <c r="E195" s="202"/>
      <c r="F195" s="203"/>
      <c r="G195" s="203"/>
      <c r="H195" s="212" t="s">
        <v>258</v>
      </c>
      <c r="I195" s="83">
        <v>1</v>
      </c>
      <c r="J195" s="208">
        <v>0</v>
      </c>
      <c r="K195" s="100">
        <v>0</v>
      </c>
      <c r="L195" s="204">
        <v>10948</v>
      </c>
    </row>
    <row r="196" spans="1:12" s="2" customFormat="1" ht="15" customHeight="1" x14ac:dyDescent="0.2">
      <c r="A196" s="166">
        <v>44356</v>
      </c>
      <c r="B196" s="71" t="s">
        <v>518</v>
      </c>
      <c r="C196" s="72" t="s">
        <v>519</v>
      </c>
      <c r="D196" s="72"/>
      <c r="E196" s="202"/>
      <c r="F196" s="203"/>
      <c r="G196" s="203"/>
      <c r="H196" s="212" t="s">
        <v>258</v>
      </c>
      <c r="I196" s="83">
        <v>1</v>
      </c>
      <c r="J196" s="208">
        <v>0</v>
      </c>
      <c r="K196" s="100">
        <v>0</v>
      </c>
      <c r="L196" s="204">
        <v>11136</v>
      </c>
    </row>
    <row r="197" spans="1:12" s="2" customFormat="1" ht="15" customHeight="1" x14ac:dyDescent="0.2">
      <c r="A197" s="166">
        <v>44356</v>
      </c>
      <c r="B197" s="71" t="s">
        <v>524</v>
      </c>
      <c r="C197" s="72" t="s">
        <v>525</v>
      </c>
      <c r="D197" s="72"/>
      <c r="E197" s="202"/>
      <c r="F197" s="203"/>
      <c r="G197" s="203"/>
      <c r="H197" s="212" t="s">
        <v>258</v>
      </c>
      <c r="I197" s="83">
        <v>1</v>
      </c>
      <c r="J197" s="208">
        <v>0</v>
      </c>
      <c r="K197" s="100">
        <v>0</v>
      </c>
      <c r="L197" s="204">
        <v>11903</v>
      </c>
    </row>
    <row r="198" spans="1:12" s="2" customFormat="1" ht="15" customHeight="1" x14ac:dyDescent="0.2">
      <c r="A198" s="166">
        <v>44356</v>
      </c>
      <c r="B198" s="71" t="s">
        <v>528</v>
      </c>
      <c r="C198" s="72" t="s">
        <v>529</v>
      </c>
      <c r="D198" s="72" t="s">
        <v>85</v>
      </c>
      <c r="E198" s="202"/>
      <c r="F198" s="203"/>
      <c r="G198" s="203"/>
      <c r="H198" s="212" t="s">
        <v>286</v>
      </c>
      <c r="I198" s="83">
        <v>1</v>
      </c>
      <c r="J198" s="208">
        <v>0</v>
      </c>
      <c r="K198" s="100">
        <v>0</v>
      </c>
      <c r="L198" s="204">
        <v>4200</v>
      </c>
    </row>
    <row r="199" spans="1:12" s="2" customFormat="1" ht="15" customHeight="1" x14ac:dyDescent="0.2">
      <c r="A199" s="166">
        <v>44356</v>
      </c>
      <c r="B199" s="71" t="s">
        <v>546</v>
      </c>
      <c r="C199" s="72" t="s">
        <v>547</v>
      </c>
      <c r="D199" s="72"/>
      <c r="E199" s="202"/>
      <c r="F199" s="203"/>
      <c r="G199" s="203"/>
      <c r="H199" s="212" t="s">
        <v>548</v>
      </c>
      <c r="I199" s="83">
        <v>1</v>
      </c>
      <c r="J199" s="208">
        <v>0</v>
      </c>
      <c r="K199" s="100">
        <v>0</v>
      </c>
      <c r="L199" s="204">
        <v>4000</v>
      </c>
    </row>
    <row r="200" spans="1:12" s="2" customFormat="1" ht="15" customHeight="1" x14ac:dyDescent="0.2">
      <c r="A200" s="166">
        <v>44356</v>
      </c>
      <c r="B200" s="71" t="s">
        <v>549</v>
      </c>
      <c r="C200" s="72" t="s">
        <v>550</v>
      </c>
      <c r="D200" s="72"/>
      <c r="E200" s="202"/>
      <c r="F200" s="203"/>
      <c r="G200" s="203"/>
      <c r="H200" s="212" t="s">
        <v>548</v>
      </c>
      <c r="I200" s="83">
        <v>1</v>
      </c>
      <c r="J200" s="208">
        <v>0</v>
      </c>
      <c r="K200" s="100">
        <v>0</v>
      </c>
      <c r="L200" s="204">
        <v>6000</v>
      </c>
    </row>
    <row r="201" spans="1:12" s="2" customFormat="1" ht="15" customHeight="1" x14ac:dyDescent="0.2">
      <c r="A201" s="166">
        <v>44356</v>
      </c>
      <c r="B201" s="71" t="s">
        <v>551</v>
      </c>
      <c r="C201" s="72" t="s">
        <v>552</v>
      </c>
      <c r="D201" s="72"/>
      <c r="E201" s="202"/>
      <c r="F201" s="203"/>
      <c r="G201" s="203"/>
      <c r="H201" s="212" t="s">
        <v>548</v>
      </c>
      <c r="I201" s="83">
        <v>1</v>
      </c>
      <c r="J201" s="208">
        <v>0</v>
      </c>
      <c r="K201" s="100">
        <v>0</v>
      </c>
      <c r="L201" s="204">
        <v>5000</v>
      </c>
    </row>
    <row r="202" spans="1:12" s="2" customFormat="1" ht="15" customHeight="1" x14ac:dyDescent="0.2">
      <c r="A202" s="166">
        <v>44356</v>
      </c>
      <c r="B202" s="71" t="s">
        <v>553</v>
      </c>
      <c r="C202" s="72" t="s">
        <v>554</v>
      </c>
      <c r="D202" s="72"/>
      <c r="E202" s="202"/>
      <c r="F202" s="203"/>
      <c r="G202" s="203"/>
      <c r="H202" s="212" t="s">
        <v>548</v>
      </c>
      <c r="I202" s="83">
        <v>1</v>
      </c>
      <c r="J202" s="208">
        <v>0</v>
      </c>
      <c r="K202" s="100">
        <v>0</v>
      </c>
      <c r="L202" s="204">
        <v>5000</v>
      </c>
    </row>
    <row r="203" spans="1:12" s="2" customFormat="1" ht="15" customHeight="1" x14ac:dyDescent="0.2">
      <c r="A203" s="166">
        <v>44356</v>
      </c>
      <c r="B203" s="71" t="s">
        <v>555</v>
      </c>
      <c r="C203" s="72" t="s">
        <v>556</v>
      </c>
      <c r="D203" s="72"/>
      <c r="E203" s="202"/>
      <c r="F203" s="203"/>
      <c r="G203" s="203"/>
      <c r="H203" s="212" t="s">
        <v>548</v>
      </c>
      <c r="I203" s="83">
        <v>1</v>
      </c>
      <c r="J203" s="208">
        <v>0</v>
      </c>
      <c r="K203" s="100">
        <v>0</v>
      </c>
      <c r="L203" s="204">
        <v>5000</v>
      </c>
    </row>
    <row r="204" spans="1:12" s="2" customFormat="1" ht="15" customHeight="1" x14ac:dyDescent="0.2">
      <c r="A204" s="166">
        <v>44356</v>
      </c>
      <c r="B204" s="71" t="s">
        <v>557</v>
      </c>
      <c r="C204" s="72" t="s">
        <v>558</v>
      </c>
      <c r="D204" s="72"/>
      <c r="E204" s="202"/>
      <c r="F204" s="203"/>
      <c r="G204" s="203"/>
      <c r="H204" s="212" t="s">
        <v>548</v>
      </c>
      <c r="I204" s="83">
        <v>1</v>
      </c>
      <c r="J204" s="208">
        <v>0</v>
      </c>
      <c r="K204" s="100">
        <v>0</v>
      </c>
      <c r="L204" s="204">
        <v>5000</v>
      </c>
    </row>
    <row r="205" spans="1:12" s="2" customFormat="1" ht="15" customHeight="1" x14ac:dyDescent="0.2">
      <c r="A205" s="166">
        <v>44356</v>
      </c>
      <c r="B205" s="71" t="s">
        <v>559</v>
      </c>
      <c r="C205" s="72" t="s">
        <v>560</v>
      </c>
      <c r="D205" s="72" t="s">
        <v>157</v>
      </c>
      <c r="E205" s="202"/>
      <c r="F205" s="203"/>
      <c r="G205" s="203"/>
      <c r="H205" s="212" t="s">
        <v>548</v>
      </c>
      <c r="I205" s="83">
        <v>1</v>
      </c>
      <c r="J205" s="208">
        <v>0</v>
      </c>
      <c r="K205" s="100">
        <v>0</v>
      </c>
      <c r="L205" s="204">
        <v>5000</v>
      </c>
    </row>
    <row r="206" spans="1:12" s="2" customFormat="1" ht="15" customHeight="1" x14ac:dyDescent="0.2">
      <c r="A206" s="166">
        <v>44356</v>
      </c>
      <c r="B206" s="71" t="s">
        <v>539</v>
      </c>
      <c r="C206" s="72" t="s">
        <v>540</v>
      </c>
      <c r="D206" s="72" t="s">
        <v>392</v>
      </c>
      <c r="E206" s="202"/>
      <c r="F206" s="203"/>
      <c r="G206" s="203"/>
      <c r="H206" s="212" t="s">
        <v>541</v>
      </c>
      <c r="I206" s="83">
        <v>1</v>
      </c>
      <c r="J206" s="208">
        <v>0</v>
      </c>
      <c r="K206" s="100">
        <v>0</v>
      </c>
      <c r="L206" s="204">
        <v>17322</v>
      </c>
    </row>
    <row r="207" spans="1:12" s="2" customFormat="1" ht="15" customHeight="1" x14ac:dyDescent="0.2">
      <c r="A207" s="166">
        <v>44356</v>
      </c>
      <c r="B207" s="71" t="s">
        <v>537</v>
      </c>
      <c r="C207" s="72" t="s">
        <v>538</v>
      </c>
      <c r="D207" s="72" t="s">
        <v>429</v>
      </c>
      <c r="E207" s="202"/>
      <c r="F207" s="203"/>
      <c r="G207" s="203"/>
      <c r="H207" s="212" t="s">
        <v>410</v>
      </c>
      <c r="I207" s="83">
        <v>1</v>
      </c>
      <c r="J207" s="208">
        <v>0</v>
      </c>
      <c r="K207" s="100">
        <v>0</v>
      </c>
      <c r="L207" s="204">
        <v>5035</v>
      </c>
    </row>
    <row r="208" spans="1:12" s="2" customFormat="1" ht="15" customHeight="1" x14ac:dyDescent="0.2">
      <c r="A208" s="166">
        <v>44357</v>
      </c>
      <c r="B208" s="71" t="s">
        <v>408</v>
      </c>
      <c r="C208" s="72" t="s">
        <v>409</v>
      </c>
      <c r="D208" s="72" t="s">
        <v>188</v>
      </c>
      <c r="E208" s="202"/>
      <c r="F208" s="203"/>
      <c r="G208" s="203"/>
      <c r="H208" s="212" t="s">
        <v>410</v>
      </c>
      <c r="I208" s="83">
        <v>1</v>
      </c>
      <c r="J208" s="208">
        <v>0</v>
      </c>
      <c r="K208" s="100">
        <v>0</v>
      </c>
      <c r="L208" s="204">
        <v>12100</v>
      </c>
    </row>
    <row r="209" spans="1:12" s="2" customFormat="1" ht="15" customHeight="1" x14ac:dyDescent="0.2">
      <c r="A209" s="166">
        <v>44357</v>
      </c>
      <c r="B209" s="71" t="s">
        <v>411</v>
      </c>
      <c r="C209" s="72" t="s">
        <v>412</v>
      </c>
      <c r="D209" s="72" t="s">
        <v>413</v>
      </c>
      <c r="E209" s="202"/>
      <c r="F209" s="203"/>
      <c r="G209" s="203"/>
      <c r="H209" s="212" t="s">
        <v>410</v>
      </c>
      <c r="I209" s="83">
        <v>1</v>
      </c>
      <c r="J209" s="208">
        <v>0</v>
      </c>
      <c r="K209" s="100">
        <v>0</v>
      </c>
      <c r="L209" s="204">
        <v>8400</v>
      </c>
    </row>
    <row r="210" spans="1:12" s="2" customFormat="1" ht="15" customHeight="1" x14ac:dyDescent="0.2">
      <c r="A210" s="166">
        <v>44357</v>
      </c>
      <c r="B210" s="71" t="s">
        <v>414</v>
      </c>
      <c r="C210" s="72" t="s">
        <v>415</v>
      </c>
      <c r="D210" s="72" t="s">
        <v>188</v>
      </c>
      <c r="E210" s="202"/>
      <c r="F210" s="203"/>
      <c r="G210" s="203"/>
      <c r="H210" s="212" t="s">
        <v>410</v>
      </c>
      <c r="I210" s="83">
        <v>1</v>
      </c>
      <c r="J210" s="208">
        <v>0</v>
      </c>
      <c r="K210" s="100">
        <v>0</v>
      </c>
      <c r="L210" s="204">
        <v>9200</v>
      </c>
    </row>
    <row r="211" spans="1:12" s="2" customFormat="1" ht="15" customHeight="1" x14ac:dyDescent="0.2">
      <c r="A211" s="166">
        <v>44357</v>
      </c>
      <c r="B211" s="71" t="s">
        <v>416</v>
      </c>
      <c r="C211" s="72" t="s">
        <v>417</v>
      </c>
      <c r="D211" s="72" t="s">
        <v>85</v>
      </c>
      <c r="E211" s="202"/>
      <c r="F211" s="203"/>
      <c r="G211" s="203"/>
      <c r="H211" s="212" t="s">
        <v>410</v>
      </c>
      <c r="I211" s="83">
        <v>1</v>
      </c>
      <c r="J211" s="208">
        <v>0</v>
      </c>
      <c r="K211" s="100">
        <v>0</v>
      </c>
      <c r="L211" s="204">
        <v>7100</v>
      </c>
    </row>
    <row r="212" spans="1:12" s="2" customFormat="1" ht="15" customHeight="1" x14ac:dyDescent="0.2">
      <c r="A212" s="166">
        <v>44357</v>
      </c>
      <c r="B212" s="71" t="s">
        <v>418</v>
      </c>
      <c r="C212" s="72" t="s">
        <v>419</v>
      </c>
      <c r="D212" s="72" t="s">
        <v>188</v>
      </c>
      <c r="E212" s="202"/>
      <c r="F212" s="203"/>
      <c r="G212" s="203"/>
      <c r="H212" s="212" t="s">
        <v>410</v>
      </c>
      <c r="I212" s="83">
        <v>1</v>
      </c>
      <c r="J212" s="208">
        <v>0</v>
      </c>
      <c r="K212" s="100">
        <v>0</v>
      </c>
      <c r="L212" s="204">
        <v>8500</v>
      </c>
    </row>
    <row r="213" spans="1:12" s="2" customFormat="1" ht="15" customHeight="1" x14ac:dyDescent="0.2">
      <c r="A213" s="166">
        <v>44357</v>
      </c>
      <c r="B213" s="71" t="s">
        <v>420</v>
      </c>
      <c r="C213" s="72" t="s">
        <v>421</v>
      </c>
      <c r="D213" s="72" t="s">
        <v>188</v>
      </c>
      <c r="E213" s="202"/>
      <c r="F213" s="203"/>
      <c r="G213" s="203"/>
      <c r="H213" s="212" t="s">
        <v>410</v>
      </c>
      <c r="I213" s="83">
        <v>1</v>
      </c>
      <c r="J213" s="208">
        <v>0</v>
      </c>
      <c r="K213" s="100">
        <v>0</v>
      </c>
      <c r="L213" s="204">
        <v>8300</v>
      </c>
    </row>
    <row r="214" spans="1:12" s="2" customFormat="1" ht="15" customHeight="1" x14ac:dyDescent="0.2">
      <c r="A214" s="166">
        <v>44357</v>
      </c>
      <c r="B214" s="71" t="s">
        <v>422</v>
      </c>
      <c r="C214" s="72" t="s">
        <v>423</v>
      </c>
      <c r="D214" s="72" t="s">
        <v>85</v>
      </c>
      <c r="E214" s="202"/>
      <c r="F214" s="203"/>
      <c r="G214" s="203"/>
      <c r="H214" s="212" t="s">
        <v>410</v>
      </c>
      <c r="I214" s="83">
        <v>1</v>
      </c>
      <c r="J214" s="208">
        <v>0</v>
      </c>
      <c r="K214" s="100">
        <v>0</v>
      </c>
      <c r="L214" s="204">
        <v>7700</v>
      </c>
    </row>
    <row r="215" spans="1:12" s="2" customFormat="1" ht="15" customHeight="1" x14ac:dyDescent="0.2">
      <c r="A215" s="164">
        <v>44357</v>
      </c>
      <c r="B215" s="78" t="s">
        <v>424</v>
      </c>
      <c r="C215" s="73" t="s">
        <v>425</v>
      </c>
      <c r="D215" s="73" t="s">
        <v>426</v>
      </c>
      <c r="E215" s="73"/>
      <c r="F215" s="202"/>
      <c r="G215" s="73"/>
      <c r="H215" s="248" t="s">
        <v>410</v>
      </c>
      <c r="I215" s="81">
        <v>1</v>
      </c>
      <c r="J215" s="240">
        <v>0</v>
      </c>
      <c r="K215" s="118">
        <v>0</v>
      </c>
      <c r="L215" s="204">
        <v>4600</v>
      </c>
    </row>
    <row r="216" spans="1:12" s="2" customFormat="1" ht="15" customHeight="1" x14ac:dyDescent="0.2">
      <c r="A216" s="166">
        <v>44357</v>
      </c>
      <c r="B216" s="71" t="s">
        <v>427</v>
      </c>
      <c r="C216" s="72" t="s">
        <v>428</v>
      </c>
      <c r="D216" s="72" t="s">
        <v>429</v>
      </c>
      <c r="E216" s="202"/>
      <c r="F216" s="203"/>
      <c r="G216" s="203"/>
      <c r="H216" s="212" t="s">
        <v>410</v>
      </c>
      <c r="I216" s="83">
        <v>1</v>
      </c>
      <c r="J216" s="208">
        <v>0</v>
      </c>
      <c r="K216" s="100">
        <v>0</v>
      </c>
      <c r="L216" s="204">
        <v>3700</v>
      </c>
    </row>
    <row r="217" spans="1:12" s="2" customFormat="1" ht="15" customHeight="1" x14ac:dyDescent="0.2">
      <c r="A217" s="166">
        <v>44357</v>
      </c>
      <c r="B217" s="71" t="s">
        <v>430</v>
      </c>
      <c r="C217" s="72" t="s">
        <v>431</v>
      </c>
      <c r="D217" s="72" t="s">
        <v>188</v>
      </c>
      <c r="E217" s="202"/>
      <c r="F217" s="203"/>
      <c r="G217" s="203"/>
      <c r="H217" s="212" t="s">
        <v>410</v>
      </c>
      <c r="I217" s="83">
        <v>1</v>
      </c>
      <c r="J217" s="208">
        <v>0</v>
      </c>
      <c r="K217" s="100">
        <v>0</v>
      </c>
      <c r="L217" s="204">
        <v>9800</v>
      </c>
    </row>
    <row r="218" spans="1:12" s="2" customFormat="1" ht="15" customHeight="1" x14ac:dyDescent="0.2">
      <c r="A218" s="166">
        <v>44357</v>
      </c>
      <c r="B218" s="71" t="s">
        <v>432</v>
      </c>
      <c r="C218" s="72" t="s">
        <v>433</v>
      </c>
      <c r="D218" s="72" t="s">
        <v>434</v>
      </c>
      <c r="E218" s="202"/>
      <c r="F218" s="203"/>
      <c r="G218" s="203"/>
      <c r="H218" s="212" t="s">
        <v>410</v>
      </c>
      <c r="I218" s="83">
        <v>1</v>
      </c>
      <c r="J218" s="208">
        <v>0</v>
      </c>
      <c r="K218" s="100">
        <v>0</v>
      </c>
      <c r="L218" s="204">
        <v>14240</v>
      </c>
    </row>
    <row r="219" spans="1:12" s="2" customFormat="1" ht="15" customHeight="1" x14ac:dyDescent="0.2">
      <c r="A219" s="166">
        <v>44357</v>
      </c>
      <c r="B219" s="71" t="s">
        <v>403</v>
      </c>
      <c r="C219" s="72" t="s">
        <v>404</v>
      </c>
      <c r="D219" s="72" t="s">
        <v>405</v>
      </c>
      <c r="E219" s="202"/>
      <c r="F219" s="203"/>
      <c r="G219" s="203"/>
      <c r="H219" s="212" t="s">
        <v>80</v>
      </c>
      <c r="I219" s="83">
        <v>1</v>
      </c>
      <c r="J219" s="208">
        <v>0</v>
      </c>
      <c r="K219" s="100">
        <v>0</v>
      </c>
      <c r="L219" s="204">
        <v>4000</v>
      </c>
    </row>
    <row r="220" spans="1:12" s="2" customFormat="1" ht="15" customHeight="1" x14ac:dyDescent="0.2">
      <c r="A220" s="166">
        <v>44357</v>
      </c>
      <c r="B220" s="71" t="s">
        <v>401</v>
      </c>
      <c r="C220" s="72" t="s">
        <v>402</v>
      </c>
      <c r="D220" s="72" t="s">
        <v>138</v>
      </c>
      <c r="E220" s="202"/>
      <c r="F220" s="203"/>
      <c r="G220" s="203"/>
      <c r="H220" s="212" t="s">
        <v>64</v>
      </c>
      <c r="I220" s="83">
        <v>1</v>
      </c>
      <c r="J220" s="208">
        <v>0</v>
      </c>
      <c r="K220" s="100">
        <v>0</v>
      </c>
      <c r="L220" s="204">
        <v>12944</v>
      </c>
    </row>
    <row r="221" spans="1:12" s="2" customFormat="1" ht="15" customHeight="1" x14ac:dyDescent="0.2">
      <c r="A221" s="166">
        <v>44357</v>
      </c>
      <c r="B221" s="71" t="s">
        <v>406</v>
      </c>
      <c r="C221" s="72" t="s">
        <v>407</v>
      </c>
      <c r="D221" s="72"/>
      <c r="E221" s="202"/>
      <c r="F221" s="203"/>
      <c r="G221" s="203"/>
      <c r="H221" s="212" t="s">
        <v>61</v>
      </c>
      <c r="I221" s="83">
        <v>1</v>
      </c>
      <c r="J221" s="208">
        <v>0</v>
      </c>
      <c r="K221" s="100">
        <v>0</v>
      </c>
      <c r="L221" s="204">
        <v>14343</v>
      </c>
    </row>
    <row r="222" spans="1:12" s="2" customFormat="1" ht="15" customHeight="1" x14ac:dyDescent="0.2">
      <c r="A222" s="166">
        <v>44357</v>
      </c>
      <c r="B222" s="71" t="s">
        <v>437</v>
      </c>
      <c r="C222" s="72" t="s">
        <v>438</v>
      </c>
      <c r="D222" s="72"/>
      <c r="E222" s="202"/>
      <c r="F222" s="203"/>
      <c r="G222" s="203"/>
      <c r="H222" s="212" t="s">
        <v>280</v>
      </c>
      <c r="I222" s="83">
        <v>1</v>
      </c>
      <c r="J222" s="208">
        <v>0</v>
      </c>
      <c r="K222" s="100">
        <v>0</v>
      </c>
      <c r="L222" s="204">
        <v>9500</v>
      </c>
    </row>
    <row r="223" spans="1:12" s="2" customFormat="1" ht="15" customHeight="1" x14ac:dyDescent="0.2">
      <c r="A223" s="166">
        <v>44357</v>
      </c>
      <c r="B223" s="71" t="s">
        <v>397</v>
      </c>
      <c r="C223" s="72" t="s">
        <v>398</v>
      </c>
      <c r="D223" s="72" t="s">
        <v>85</v>
      </c>
      <c r="E223" s="202"/>
      <c r="F223" s="203"/>
      <c r="G223" s="203"/>
      <c r="H223" s="212" t="s">
        <v>286</v>
      </c>
      <c r="I223" s="83">
        <v>1</v>
      </c>
      <c r="J223" s="208">
        <v>0</v>
      </c>
      <c r="K223" s="100">
        <v>0</v>
      </c>
      <c r="L223" s="204">
        <v>4000</v>
      </c>
    </row>
    <row r="224" spans="1:12" s="2" customFormat="1" ht="15" customHeight="1" x14ac:dyDescent="0.2">
      <c r="A224" s="166">
        <v>44357</v>
      </c>
      <c r="B224" s="71" t="s">
        <v>399</v>
      </c>
      <c r="C224" s="72" t="s">
        <v>400</v>
      </c>
      <c r="D224" s="72" t="s">
        <v>392</v>
      </c>
      <c r="E224" s="202"/>
      <c r="F224" s="203"/>
      <c r="G224" s="203"/>
      <c r="H224" s="212" t="s">
        <v>286</v>
      </c>
      <c r="I224" s="83">
        <v>1</v>
      </c>
      <c r="J224" s="208">
        <v>0</v>
      </c>
      <c r="K224" s="100">
        <v>0</v>
      </c>
      <c r="L224" s="204">
        <v>3500</v>
      </c>
    </row>
    <row r="225" spans="1:12" s="2" customFormat="1" ht="15" customHeight="1" x14ac:dyDescent="0.2">
      <c r="A225" s="166">
        <v>44357</v>
      </c>
      <c r="B225" s="71" t="s">
        <v>386</v>
      </c>
      <c r="C225" s="72" t="s">
        <v>387</v>
      </c>
      <c r="D225" s="72" t="s">
        <v>388</v>
      </c>
      <c r="E225" s="202"/>
      <c r="F225" s="203"/>
      <c r="G225" s="203"/>
      <c r="H225" s="212" t="s">
        <v>389</v>
      </c>
      <c r="I225" s="83">
        <v>1</v>
      </c>
      <c r="J225" s="208">
        <v>0</v>
      </c>
      <c r="K225" s="100">
        <v>0</v>
      </c>
      <c r="L225" s="204">
        <v>12424</v>
      </c>
    </row>
    <row r="226" spans="1:12" s="2" customFormat="1" ht="14.65" customHeight="1" x14ac:dyDescent="0.2">
      <c r="A226" s="166">
        <v>44357</v>
      </c>
      <c r="B226" s="71" t="s">
        <v>394</v>
      </c>
      <c r="C226" s="72" t="s">
        <v>395</v>
      </c>
      <c r="D226" s="72" t="s">
        <v>396</v>
      </c>
      <c r="E226" s="202"/>
      <c r="F226" s="203"/>
      <c r="G226" s="203"/>
      <c r="H226" s="212" t="s">
        <v>393</v>
      </c>
      <c r="I226" s="83">
        <v>1</v>
      </c>
      <c r="J226" s="208">
        <v>0</v>
      </c>
      <c r="K226" s="100">
        <v>0</v>
      </c>
      <c r="L226" s="204">
        <v>37000</v>
      </c>
    </row>
    <row r="227" spans="1:12" s="2" customFormat="1" ht="14.65" customHeight="1" x14ac:dyDescent="0.2">
      <c r="A227" s="166">
        <v>44357</v>
      </c>
      <c r="B227" s="71" t="s">
        <v>390</v>
      </c>
      <c r="C227" s="72" t="s">
        <v>391</v>
      </c>
      <c r="D227" s="72" t="s">
        <v>392</v>
      </c>
      <c r="E227" s="202"/>
      <c r="F227" s="203"/>
      <c r="G227" s="203"/>
      <c r="H227" s="212" t="s">
        <v>393</v>
      </c>
      <c r="I227" s="83">
        <v>1</v>
      </c>
      <c r="J227" s="208">
        <v>0</v>
      </c>
      <c r="K227" s="100">
        <v>0</v>
      </c>
      <c r="L227" s="204">
        <v>12000</v>
      </c>
    </row>
    <row r="228" spans="1:12" s="2" customFormat="1" ht="14.65" customHeight="1" x14ac:dyDescent="0.2">
      <c r="A228" s="166">
        <v>44358</v>
      </c>
      <c r="B228" s="71" t="s">
        <v>561</v>
      </c>
      <c r="C228" s="72" t="s">
        <v>562</v>
      </c>
      <c r="D228" s="72"/>
      <c r="E228" s="202"/>
      <c r="F228" s="203"/>
      <c r="G228" s="203"/>
      <c r="H228" s="212" t="s">
        <v>563</v>
      </c>
      <c r="I228" s="83">
        <v>1</v>
      </c>
      <c r="J228" s="208">
        <v>0</v>
      </c>
      <c r="K228" s="100">
        <v>0</v>
      </c>
      <c r="L228" s="204">
        <v>2700</v>
      </c>
    </row>
    <row r="229" spans="1:12" s="2" customFormat="1" ht="14.65" customHeight="1" x14ac:dyDescent="0.2">
      <c r="A229" s="166">
        <v>44358</v>
      </c>
      <c r="B229" s="71" t="s">
        <v>530</v>
      </c>
      <c r="C229" s="72" t="s">
        <v>533</v>
      </c>
      <c r="D229" s="72" t="s">
        <v>531</v>
      </c>
      <c r="E229" s="202"/>
      <c r="F229" s="203"/>
      <c r="G229" s="203"/>
      <c r="H229" s="212" t="s">
        <v>532</v>
      </c>
      <c r="I229" s="83">
        <v>1</v>
      </c>
      <c r="J229" s="208">
        <v>0</v>
      </c>
      <c r="K229" s="100">
        <v>0</v>
      </c>
      <c r="L229" s="204">
        <v>3000</v>
      </c>
    </row>
    <row r="230" spans="1:12" s="2" customFormat="1" ht="14.65" customHeight="1" x14ac:dyDescent="0.2">
      <c r="A230" s="166">
        <v>44358</v>
      </c>
      <c r="B230" s="71" t="s">
        <v>683</v>
      </c>
      <c r="C230" s="72" t="s">
        <v>684</v>
      </c>
      <c r="D230" s="72" t="s">
        <v>222</v>
      </c>
      <c r="E230" s="202"/>
      <c r="F230" s="203"/>
      <c r="G230" s="203"/>
      <c r="H230" s="212" t="s">
        <v>241</v>
      </c>
      <c r="I230" s="83">
        <v>1</v>
      </c>
      <c r="J230" s="208">
        <v>0</v>
      </c>
      <c r="K230" s="100">
        <v>0</v>
      </c>
      <c r="L230" s="204">
        <v>13800</v>
      </c>
    </row>
    <row r="231" spans="1:12" s="2" customFormat="1" ht="14.65" customHeight="1" x14ac:dyDescent="0.2">
      <c r="A231" s="166">
        <v>44358</v>
      </c>
      <c r="B231" s="71" t="s">
        <v>439</v>
      </c>
      <c r="C231" s="72" t="s">
        <v>440</v>
      </c>
      <c r="D231" s="72" t="s">
        <v>441</v>
      </c>
      <c r="E231" s="202"/>
      <c r="F231" s="203"/>
      <c r="G231" s="203"/>
      <c r="H231" s="212" t="s">
        <v>442</v>
      </c>
      <c r="I231" s="83">
        <v>1</v>
      </c>
      <c r="J231" s="208">
        <v>0</v>
      </c>
      <c r="K231" s="100">
        <v>0</v>
      </c>
      <c r="L231" s="204">
        <v>4500</v>
      </c>
    </row>
    <row r="232" spans="1:12" s="2" customFormat="1" ht="14.65" customHeight="1" x14ac:dyDescent="0.2">
      <c r="A232" s="166">
        <v>44358</v>
      </c>
      <c r="B232" s="71" t="s">
        <v>382</v>
      </c>
      <c r="C232" s="72" t="s">
        <v>383</v>
      </c>
      <c r="D232" s="72" t="s">
        <v>384</v>
      </c>
      <c r="E232" s="202"/>
      <c r="F232" s="203"/>
      <c r="G232" s="203"/>
      <c r="H232" s="212" t="s">
        <v>385</v>
      </c>
      <c r="I232" s="83">
        <v>1</v>
      </c>
      <c r="J232" s="208">
        <v>0</v>
      </c>
      <c r="K232" s="100">
        <v>0</v>
      </c>
      <c r="L232" s="204">
        <v>6300</v>
      </c>
    </row>
    <row r="233" spans="1:12" s="2" customFormat="1" ht="14.65" customHeight="1" x14ac:dyDescent="0.2">
      <c r="A233" s="166">
        <v>44358</v>
      </c>
      <c r="B233" s="71" t="s">
        <v>520</v>
      </c>
      <c r="C233" s="72" t="s">
        <v>521</v>
      </c>
      <c r="D233" s="72" t="s">
        <v>522</v>
      </c>
      <c r="E233" s="202"/>
      <c r="F233" s="203"/>
      <c r="G233" s="203"/>
      <c r="H233" s="212" t="s">
        <v>523</v>
      </c>
      <c r="I233" s="83">
        <v>1</v>
      </c>
      <c r="J233" s="208">
        <v>0</v>
      </c>
      <c r="K233" s="100">
        <v>0</v>
      </c>
      <c r="L233" s="204">
        <v>5000</v>
      </c>
    </row>
    <row r="234" spans="1:12" s="2" customFormat="1" ht="14.65" customHeight="1" x14ac:dyDescent="0.2">
      <c r="A234" s="166">
        <v>44361</v>
      </c>
      <c r="B234" s="71" t="s">
        <v>828</v>
      </c>
      <c r="C234" s="72" t="s">
        <v>829</v>
      </c>
      <c r="D234" s="72" t="s">
        <v>830</v>
      </c>
      <c r="E234" s="202"/>
      <c r="F234" s="203"/>
      <c r="G234" s="203"/>
      <c r="H234" s="212" t="s">
        <v>831</v>
      </c>
      <c r="I234" s="83">
        <v>1</v>
      </c>
      <c r="J234" s="208">
        <v>0</v>
      </c>
      <c r="K234" s="100">
        <v>1200</v>
      </c>
      <c r="L234" s="204">
        <v>50000</v>
      </c>
    </row>
    <row r="235" spans="1:12" s="2" customFormat="1" ht="14.65" customHeight="1" x14ac:dyDescent="0.2">
      <c r="A235" s="166">
        <v>44361</v>
      </c>
      <c r="B235" s="71" t="s">
        <v>669</v>
      </c>
      <c r="C235" s="72" t="s">
        <v>670</v>
      </c>
      <c r="D235" s="72" t="s">
        <v>85</v>
      </c>
      <c r="E235" s="202"/>
      <c r="F235" s="203"/>
      <c r="G235" s="203"/>
      <c r="H235" s="212" t="s">
        <v>80</v>
      </c>
      <c r="I235" s="83">
        <v>1</v>
      </c>
      <c r="J235" s="208">
        <v>0</v>
      </c>
      <c r="K235" s="100">
        <v>0</v>
      </c>
      <c r="L235" s="204">
        <v>8500</v>
      </c>
    </row>
    <row r="236" spans="1:12" s="2" customFormat="1" ht="14.65" customHeight="1" x14ac:dyDescent="0.2">
      <c r="A236" s="166">
        <v>44361</v>
      </c>
      <c r="B236" s="71" t="s">
        <v>685</v>
      </c>
      <c r="C236" s="72" t="s">
        <v>686</v>
      </c>
      <c r="D236" s="72" t="s">
        <v>392</v>
      </c>
      <c r="E236" s="202"/>
      <c r="F236" s="203"/>
      <c r="G236" s="203"/>
      <c r="H236" s="212" t="s">
        <v>687</v>
      </c>
      <c r="I236" s="83">
        <v>1</v>
      </c>
      <c r="J236" s="208">
        <v>0</v>
      </c>
      <c r="K236" s="100">
        <v>0</v>
      </c>
      <c r="L236" s="204">
        <v>6200</v>
      </c>
    </row>
    <row r="237" spans="1:12" s="2" customFormat="1" ht="14.65" customHeight="1" x14ac:dyDescent="0.2">
      <c r="A237" s="166">
        <v>44361</v>
      </c>
      <c r="B237" s="71" t="s">
        <v>681</v>
      </c>
      <c r="C237" s="72" t="s">
        <v>682</v>
      </c>
      <c r="D237" s="72" t="s">
        <v>396</v>
      </c>
      <c r="E237" s="202"/>
      <c r="F237" s="203"/>
      <c r="G237" s="203"/>
      <c r="H237" s="212" t="s">
        <v>162</v>
      </c>
      <c r="I237" s="83">
        <v>1</v>
      </c>
      <c r="J237" s="208">
        <v>0</v>
      </c>
      <c r="K237" s="100">
        <v>0</v>
      </c>
      <c r="L237" s="204">
        <v>36503</v>
      </c>
    </row>
    <row r="238" spans="1:12" s="2" customFormat="1" ht="14.65" customHeight="1" x14ac:dyDescent="0.2">
      <c r="A238" s="166">
        <v>44361</v>
      </c>
      <c r="B238" s="71" t="s">
        <v>655</v>
      </c>
      <c r="C238" s="72" t="s">
        <v>656</v>
      </c>
      <c r="D238" s="72" t="s">
        <v>85</v>
      </c>
      <c r="E238" s="202"/>
      <c r="F238" s="203"/>
      <c r="G238" s="203"/>
      <c r="H238" s="212" t="s">
        <v>410</v>
      </c>
      <c r="I238" s="83">
        <v>1</v>
      </c>
      <c r="J238" s="208">
        <v>0</v>
      </c>
      <c r="K238" s="100">
        <v>0</v>
      </c>
      <c r="L238" s="204">
        <v>7593</v>
      </c>
    </row>
    <row r="239" spans="1:12" s="2" customFormat="1" ht="14.65" customHeight="1" x14ac:dyDescent="0.2">
      <c r="A239" s="166">
        <v>44361</v>
      </c>
      <c r="B239" s="71" t="s">
        <v>657</v>
      </c>
      <c r="C239" s="72" t="s">
        <v>658</v>
      </c>
      <c r="D239" s="72" t="s">
        <v>659</v>
      </c>
      <c r="E239" s="202"/>
      <c r="F239" s="203"/>
      <c r="G239" s="203"/>
      <c r="H239" s="212" t="s">
        <v>410</v>
      </c>
      <c r="I239" s="83">
        <v>1</v>
      </c>
      <c r="J239" s="208">
        <v>0</v>
      </c>
      <c r="K239" s="100">
        <v>0</v>
      </c>
      <c r="L239" s="204">
        <v>9730</v>
      </c>
    </row>
    <row r="240" spans="1:12" s="2" customFormat="1" ht="14.65" customHeight="1" x14ac:dyDescent="0.2">
      <c r="A240" s="166">
        <v>44361</v>
      </c>
      <c r="B240" s="71" t="s">
        <v>660</v>
      </c>
      <c r="C240" s="72" t="s">
        <v>661</v>
      </c>
      <c r="D240" s="72" t="s">
        <v>396</v>
      </c>
      <c r="E240" s="202"/>
      <c r="F240" s="203"/>
      <c r="G240" s="203"/>
      <c r="H240" s="212" t="s">
        <v>410</v>
      </c>
      <c r="I240" s="83">
        <v>1</v>
      </c>
      <c r="J240" s="208">
        <v>0</v>
      </c>
      <c r="K240" s="100">
        <v>0</v>
      </c>
      <c r="L240" s="204">
        <v>25600</v>
      </c>
    </row>
    <row r="241" spans="1:12" s="2" customFormat="1" ht="14.65" customHeight="1" x14ac:dyDescent="0.2">
      <c r="A241" s="166">
        <v>44361</v>
      </c>
      <c r="B241" s="71" t="s">
        <v>653</v>
      </c>
      <c r="C241" s="72" t="s">
        <v>654</v>
      </c>
      <c r="D241" s="72" t="s">
        <v>388</v>
      </c>
      <c r="E241" s="202"/>
      <c r="F241" s="203"/>
      <c r="G241" s="203"/>
      <c r="H241" s="212" t="s">
        <v>389</v>
      </c>
      <c r="I241" s="83">
        <v>1</v>
      </c>
      <c r="J241" s="208">
        <v>0</v>
      </c>
      <c r="K241" s="100">
        <v>0</v>
      </c>
      <c r="L241" s="204">
        <v>12500</v>
      </c>
    </row>
    <row r="242" spans="1:12" s="2" customFormat="1" ht="14.65" customHeight="1" x14ac:dyDescent="0.2">
      <c r="A242" s="166">
        <v>44361</v>
      </c>
      <c r="B242" s="71" t="s">
        <v>679</v>
      </c>
      <c r="C242" s="72" t="s">
        <v>680</v>
      </c>
      <c r="D242" s="72" t="s">
        <v>659</v>
      </c>
      <c r="E242" s="202"/>
      <c r="F242" s="203"/>
      <c r="G242" s="203"/>
      <c r="H242" s="212" t="s">
        <v>80</v>
      </c>
      <c r="I242" s="83">
        <v>1</v>
      </c>
      <c r="J242" s="208">
        <v>0</v>
      </c>
      <c r="K242" s="100">
        <v>0</v>
      </c>
      <c r="L242" s="204">
        <v>7500</v>
      </c>
    </row>
    <row r="243" spans="1:12" s="2" customFormat="1" ht="14.65" customHeight="1" x14ac:dyDescent="0.2">
      <c r="A243" s="166">
        <v>44361</v>
      </c>
      <c r="B243" s="71" t="s">
        <v>677</v>
      </c>
      <c r="C243" s="72" t="s">
        <v>678</v>
      </c>
      <c r="D243" s="72" t="s">
        <v>85</v>
      </c>
      <c r="E243" s="202"/>
      <c r="F243" s="203"/>
      <c r="G243" s="203"/>
      <c r="H243" s="212" t="s">
        <v>80</v>
      </c>
      <c r="I243" s="83">
        <v>1</v>
      </c>
      <c r="J243" s="208">
        <v>0</v>
      </c>
      <c r="K243" s="100">
        <v>0</v>
      </c>
      <c r="L243" s="204">
        <v>8500</v>
      </c>
    </row>
    <row r="244" spans="1:12" s="2" customFormat="1" ht="14.65" customHeight="1" x14ac:dyDescent="0.2">
      <c r="A244" s="166">
        <v>44361</v>
      </c>
      <c r="B244" s="71" t="s">
        <v>674</v>
      </c>
      <c r="C244" s="72" t="s">
        <v>675</v>
      </c>
      <c r="D244" s="72" t="s">
        <v>676</v>
      </c>
      <c r="E244" s="202"/>
      <c r="F244" s="203"/>
      <c r="G244" s="203"/>
      <c r="H244" s="212" t="s">
        <v>80</v>
      </c>
      <c r="I244" s="83">
        <v>1</v>
      </c>
      <c r="J244" s="208">
        <v>0</v>
      </c>
      <c r="K244" s="100">
        <v>0</v>
      </c>
      <c r="L244" s="204">
        <v>5500</v>
      </c>
    </row>
    <row r="245" spans="1:12" s="2" customFormat="1" ht="14.65" customHeight="1" x14ac:dyDescent="0.2">
      <c r="A245" s="166">
        <v>44361</v>
      </c>
      <c r="B245" s="71" t="s">
        <v>671</v>
      </c>
      <c r="C245" s="72" t="s">
        <v>672</v>
      </c>
      <c r="D245" s="72" t="s">
        <v>673</v>
      </c>
      <c r="E245" s="202"/>
      <c r="F245" s="203"/>
      <c r="G245" s="203"/>
      <c r="H245" s="212" t="s">
        <v>80</v>
      </c>
      <c r="I245" s="83">
        <v>1</v>
      </c>
      <c r="J245" s="208">
        <v>0</v>
      </c>
      <c r="K245" s="100">
        <v>0</v>
      </c>
      <c r="L245" s="204">
        <v>6300</v>
      </c>
    </row>
    <row r="246" spans="1:12" s="2" customFormat="1" ht="14.65" customHeight="1" x14ac:dyDescent="0.2">
      <c r="A246" s="166">
        <v>44361</v>
      </c>
      <c r="B246" s="71" t="s">
        <v>662</v>
      </c>
      <c r="C246" s="72" t="s">
        <v>663</v>
      </c>
      <c r="D246" s="72" t="s">
        <v>350</v>
      </c>
      <c r="E246" s="202"/>
      <c r="F246" s="203"/>
      <c r="G246" s="203"/>
      <c r="H246" s="212" t="s">
        <v>664</v>
      </c>
      <c r="I246" s="83">
        <v>1</v>
      </c>
      <c r="J246" s="208">
        <v>0</v>
      </c>
      <c r="K246" s="100">
        <v>0</v>
      </c>
      <c r="L246" s="204">
        <v>31945</v>
      </c>
    </row>
    <row r="247" spans="1:12" s="2" customFormat="1" ht="14.65" customHeight="1" x14ac:dyDescent="0.2">
      <c r="A247" s="166">
        <v>44361</v>
      </c>
      <c r="B247" s="71" t="s">
        <v>667</v>
      </c>
      <c r="C247" s="72" t="s">
        <v>668</v>
      </c>
      <c r="D247" s="72"/>
      <c r="E247" s="202"/>
      <c r="F247" s="203"/>
      <c r="G247" s="203"/>
      <c r="H247" s="212" t="s">
        <v>393</v>
      </c>
      <c r="I247" s="83">
        <v>1</v>
      </c>
      <c r="J247" s="208">
        <v>0</v>
      </c>
      <c r="K247" s="100">
        <v>0</v>
      </c>
      <c r="L247" s="204">
        <v>6000</v>
      </c>
    </row>
    <row r="248" spans="1:12" s="2" customFormat="1" ht="14.65" customHeight="1" x14ac:dyDescent="0.2">
      <c r="A248" s="166">
        <v>44361</v>
      </c>
      <c r="B248" s="71" t="s">
        <v>665</v>
      </c>
      <c r="C248" s="72" t="s">
        <v>666</v>
      </c>
      <c r="D248" s="72"/>
      <c r="E248" s="202"/>
      <c r="F248" s="203"/>
      <c r="G248" s="203"/>
      <c r="H248" s="212" t="s">
        <v>393</v>
      </c>
      <c r="I248" s="83">
        <v>1</v>
      </c>
      <c r="J248" s="208">
        <v>0</v>
      </c>
      <c r="K248" s="100">
        <v>0</v>
      </c>
      <c r="L248" s="204">
        <v>7000</v>
      </c>
    </row>
    <row r="249" spans="1:12" s="2" customFormat="1" ht="14.65" customHeight="1" x14ac:dyDescent="0.2">
      <c r="A249" s="166">
        <v>44362</v>
      </c>
      <c r="B249" s="71" t="s">
        <v>826</v>
      </c>
      <c r="C249" s="72" t="s">
        <v>827</v>
      </c>
      <c r="D249" s="72"/>
      <c r="E249" s="202"/>
      <c r="F249" s="203"/>
      <c r="G249" s="203"/>
      <c r="H249" s="212" t="s">
        <v>454</v>
      </c>
      <c r="I249" s="83">
        <v>1</v>
      </c>
      <c r="J249" s="208">
        <v>0</v>
      </c>
      <c r="K249" s="100">
        <v>0</v>
      </c>
      <c r="L249" s="204">
        <v>12000</v>
      </c>
    </row>
    <row r="250" spans="1:12" s="2" customFormat="1" ht="14.65" customHeight="1" x14ac:dyDescent="0.2">
      <c r="A250" s="166">
        <v>44362</v>
      </c>
      <c r="B250" s="71" t="s">
        <v>824</v>
      </c>
      <c r="C250" s="72" t="s">
        <v>825</v>
      </c>
      <c r="D250" s="72"/>
      <c r="E250" s="202"/>
      <c r="F250" s="203"/>
      <c r="G250" s="203"/>
      <c r="H250" s="212" t="s">
        <v>454</v>
      </c>
      <c r="I250" s="83">
        <v>1</v>
      </c>
      <c r="J250" s="208">
        <v>0</v>
      </c>
      <c r="K250" s="100">
        <v>0</v>
      </c>
      <c r="L250" s="204">
        <v>8200</v>
      </c>
    </row>
    <row r="251" spans="1:12" s="2" customFormat="1" ht="14.65" customHeight="1" x14ac:dyDescent="0.2">
      <c r="A251" s="166">
        <v>44362</v>
      </c>
      <c r="B251" s="71" t="s">
        <v>832</v>
      </c>
      <c r="C251" s="72" t="s">
        <v>833</v>
      </c>
      <c r="D251" s="72" t="s">
        <v>834</v>
      </c>
      <c r="E251" s="202"/>
      <c r="F251" s="203"/>
      <c r="G251" s="203"/>
      <c r="H251" s="212" t="s">
        <v>451</v>
      </c>
      <c r="I251" s="83">
        <v>1</v>
      </c>
      <c r="J251" s="208">
        <v>0</v>
      </c>
      <c r="K251" s="100">
        <v>0</v>
      </c>
      <c r="L251" s="204">
        <v>4600</v>
      </c>
    </row>
    <row r="252" spans="1:12" s="2" customFormat="1" ht="14.65" customHeight="1" x14ac:dyDescent="0.2">
      <c r="A252" s="166">
        <v>44362</v>
      </c>
      <c r="B252" s="71" t="s">
        <v>807</v>
      </c>
      <c r="C252" s="72" t="s">
        <v>808</v>
      </c>
      <c r="D252" s="72" t="s">
        <v>659</v>
      </c>
      <c r="E252" s="202"/>
      <c r="F252" s="203"/>
      <c r="G252" s="203"/>
      <c r="H252" s="212" t="s">
        <v>393</v>
      </c>
      <c r="I252" s="83">
        <v>1</v>
      </c>
      <c r="J252" s="208">
        <v>0</v>
      </c>
      <c r="K252" s="100">
        <v>0</v>
      </c>
      <c r="L252" s="204">
        <v>8000</v>
      </c>
    </row>
    <row r="253" spans="1:12" s="2" customFormat="1" ht="14.65" customHeight="1" x14ac:dyDescent="0.2">
      <c r="A253" s="166">
        <v>44362</v>
      </c>
      <c r="B253" s="71" t="s">
        <v>839</v>
      </c>
      <c r="C253" s="72" t="s">
        <v>840</v>
      </c>
      <c r="D253" s="72" t="s">
        <v>841</v>
      </c>
      <c r="E253" s="202"/>
      <c r="F253" s="203"/>
      <c r="G253" s="203"/>
      <c r="H253" s="212" t="s">
        <v>842</v>
      </c>
      <c r="I253" s="83">
        <v>1</v>
      </c>
      <c r="J253" s="208">
        <v>0</v>
      </c>
      <c r="K253" s="100">
        <v>0</v>
      </c>
      <c r="L253" s="204">
        <v>3000</v>
      </c>
    </row>
    <row r="254" spans="1:12" s="2" customFormat="1" ht="14.65" customHeight="1" x14ac:dyDescent="0.2">
      <c r="A254" s="166">
        <v>44362</v>
      </c>
      <c r="B254" s="71" t="s">
        <v>837</v>
      </c>
      <c r="C254" s="72" t="s">
        <v>838</v>
      </c>
      <c r="D254" s="72" t="s">
        <v>85</v>
      </c>
      <c r="E254" s="202"/>
      <c r="F254" s="203"/>
      <c r="G254" s="203"/>
      <c r="H254" s="212" t="s">
        <v>286</v>
      </c>
      <c r="I254" s="83">
        <v>1</v>
      </c>
      <c r="J254" s="208">
        <v>0</v>
      </c>
      <c r="K254" s="100">
        <v>0</v>
      </c>
      <c r="L254" s="204">
        <v>3600</v>
      </c>
    </row>
    <row r="255" spans="1:12" s="2" customFormat="1" ht="14.65" customHeight="1" x14ac:dyDescent="0.2">
      <c r="A255" s="166">
        <v>44362</v>
      </c>
      <c r="B255" s="71" t="s">
        <v>835</v>
      </c>
      <c r="C255" s="72" t="s">
        <v>836</v>
      </c>
      <c r="D255" s="72" t="s">
        <v>85</v>
      </c>
      <c r="E255" s="202"/>
      <c r="F255" s="203"/>
      <c r="G255" s="203"/>
      <c r="H255" s="212" t="s">
        <v>286</v>
      </c>
      <c r="I255" s="83">
        <v>1</v>
      </c>
      <c r="J255" s="208">
        <v>0</v>
      </c>
      <c r="K255" s="100">
        <v>0</v>
      </c>
      <c r="L255" s="204">
        <v>4200</v>
      </c>
    </row>
    <row r="256" spans="1:12" s="2" customFormat="1" ht="14.65" customHeight="1" x14ac:dyDescent="0.2">
      <c r="A256" s="166">
        <v>44362</v>
      </c>
      <c r="B256" s="71" t="s">
        <v>809</v>
      </c>
      <c r="C256" s="72" t="s">
        <v>810</v>
      </c>
      <c r="D256" s="72" t="s">
        <v>476</v>
      </c>
      <c r="E256" s="202"/>
      <c r="F256" s="203"/>
      <c r="G256" s="203"/>
      <c r="H256" s="212" t="s">
        <v>393</v>
      </c>
      <c r="I256" s="83">
        <v>1</v>
      </c>
      <c r="J256" s="208">
        <v>0</v>
      </c>
      <c r="K256" s="100">
        <v>0</v>
      </c>
      <c r="L256" s="204">
        <v>2000</v>
      </c>
    </row>
    <row r="257" spans="1:12" s="2" customFormat="1" ht="14.65" customHeight="1" x14ac:dyDescent="0.2">
      <c r="A257" s="166">
        <v>44362</v>
      </c>
      <c r="B257" s="71" t="s">
        <v>811</v>
      </c>
      <c r="C257" s="72" t="s">
        <v>812</v>
      </c>
      <c r="D257" s="72" t="s">
        <v>285</v>
      </c>
      <c r="E257" s="202"/>
      <c r="F257" s="203"/>
      <c r="G257" s="203"/>
      <c r="H257" s="212" t="s">
        <v>393</v>
      </c>
      <c r="I257" s="83">
        <v>1</v>
      </c>
      <c r="J257" s="208">
        <v>0</v>
      </c>
      <c r="K257" s="100">
        <v>0</v>
      </c>
      <c r="L257" s="204">
        <v>7000</v>
      </c>
    </row>
    <row r="258" spans="1:12" s="2" customFormat="1" ht="14.65" customHeight="1" x14ac:dyDescent="0.2">
      <c r="A258" s="166">
        <v>44362</v>
      </c>
      <c r="B258" s="71" t="s">
        <v>813</v>
      </c>
      <c r="C258" s="72" t="s">
        <v>59</v>
      </c>
      <c r="D258" s="72" t="s">
        <v>396</v>
      </c>
      <c r="E258" s="202"/>
      <c r="F258" s="203"/>
      <c r="G258" s="203"/>
      <c r="H258" s="212" t="s">
        <v>814</v>
      </c>
      <c r="I258" s="83">
        <v>1</v>
      </c>
      <c r="J258" s="208">
        <v>0</v>
      </c>
      <c r="K258" s="100">
        <v>0</v>
      </c>
      <c r="L258" s="204">
        <v>0</v>
      </c>
    </row>
    <row r="259" spans="1:12" s="2" customFormat="1" ht="14.65" customHeight="1" x14ac:dyDescent="0.2">
      <c r="A259" s="166">
        <v>44363</v>
      </c>
      <c r="B259" s="71" t="s">
        <v>794</v>
      </c>
      <c r="C259" s="72" t="s">
        <v>795</v>
      </c>
      <c r="D259" s="72" t="s">
        <v>312</v>
      </c>
      <c r="E259" s="202"/>
      <c r="F259" s="203"/>
      <c r="G259" s="203"/>
      <c r="H259" s="212" t="s">
        <v>175</v>
      </c>
      <c r="I259" s="83">
        <v>1</v>
      </c>
      <c r="J259" s="208">
        <v>0</v>
      </c>
      <c r="K259" s="100">
        <v>0</v>
      </c>
      <c r="L259" s="204">
        <v>11903</v>
      </c>
    </row>
    <row r="260" spans="1:12" s="2" customFormat="1" ht="14.65" customHeight="1" x14ac:dyDescent="0.2">
      <c r="A260" s="166">
        <v>44363</v>
      </c>
      <c r="B260" s="71" t="s">
        <v>788</v>
      </c>
      <c r="C260" s="72" t="s">
        <v>789</v>
      </c>
      <c r="D260" s="72" t="s">
        <v>790</v>
      </c>
      <c r="E260" s="202"/>
      <c r="F260" s="203"/>
      <c r="G260" s="203"/>
      <c r="H260" s="212" t="s">
        <v>175</v>
      </c>
      <c r="I260" s="83">
        <v>1</v>
      </c>
      <c r="J260" s="208">
        <v>0</v>
      </c>
      <c r="K260" s="100">
        <v>0</v>
      </c>
      <c r="L260" s="204">
        <v>12191</v>
      </c>
    </row>
    <row r="261" spans="1:12" s="2" customFormat="1" ht="14.65" customHeight="1" x14ac:dyDescent="0.2">
      <c r="A261" s="166">
        <v>44363</v>
      </c>
      <c r="B261" s="71" t="s">
        <v>781</v>
      </c>
      <c r="C261" s="72" t="s">
        <v>782</v>
      </c>
      <c r="D261" s="72" t="s">
        <v>783</v>
      </c>
      <c r="E261" s="202"/>
      <c r="F261" s="203"/>
      <c r="G261" s="203"/>
      <c r="H261" s="212" t="s">
        <v>784</v>
      </c>
      <c r="I261" s="83">
        <v>1</v>
      </c>
      <c r="J261" s="208">
        <v>0</v>
      </c>
      <c r="K261" s="100">
        <v>0</v>
      </c>
      <c r="L261" s="204">
        <v>12000</v>
      </c>
    </row>
    <row r="262" spans="1:12" s="2" customFormat="1" ht="14.65" customHeight="1" x14ac:dyDescent="0.2">
      <c r="A262" s="166">
        <v>44363</v>
      </c>
      <c r="B262" s="71" t="s">
        <v>804</v>
      </c>
      <c r="C262" s="72" t="s">
        <v>805</v>
      </c>
      <c r="D262" s="72" t="s">
        <v>806</v>
      </c>
      <c r="E262" s="202"/>
      <c r="F262" s="203"/>
      <c r="G262" s="203"/>
      <c r="H262" s="212" t="s">
        <v>61</v>
      </c>
      <c r="I262" s="83">
        <v>1</v>
      </c>
      <c r="J262" s="208">
        <v>0</v>
      </c>
      <c r="K262" s="100">
        <v>0</v>
      </c>
      <c r="L262" s="204">
        <v>10261</v>
      </c>
    </row>
    <row r="263" spans="1:12" s="2" customFormat="1" ht="14.65" customHeight="1" x14ac:dyDescent="0.2">
      <c r="A263" s="166">
        <v>44363</v>
      </c>
      <c r="B263" s="71" t="s">
        <v>801</v>
      </c>
      <c r="C263" s="72" t="s">
        <v>802</v>
      </c>
      <c r="D263" s="72" t="s">
        <v>803</v>
      </c>
      <c r="E263" s="202"/>
      <c r="F263" s="203"/>
      <c r="G263" s="203"/>
      <c r="H263" s="212" t="s">
        <v>61</v>
      </c>
      <c r="I263" s="83">
        <v>1</v>
      </c>
      <c r="J263" s="208">
        <v>0</v>
      </c>
      <c r="K263" s="100">
        <v>0</v>
      </c>
      <c r="L263" s="204">
        <v>9557</v>
      </c>
    </row>
    <row r="264" spans="1:12" s="2" customFormat="1" ht="15" customHeight="1" x14ac:dyDescent="0.2">
      <c r="A264" s="166">
        <v>44363</v>
      </c>
      <c r="B264" s="71" t="s">
        <v>799</v>
      </c>
      <c r="C264" s="72" t="s">
        <v>800</v>
      </c>
      <c r="D264" s="72" t="s">
        <v>85</v>
      </c>
      <c r="E264" s="202"/>
      <c r="F264" s="203"/>
      <c r="G264" s="203"/>
      <c r="H264" s="212" t="s">
        <v>61</v>
      </c>
      <c r="I264" s="83">
        <v>1</v>
      </c>
      <c r="J264" s="208">
        <v>0</v>
      </c>
      <c r="K264" s="100">
        <v>0</v>
      </c>
      <c r="L264" s="204">
        <v>15898</v>
      </c>
    </row>
    <row r="265" spans="1:12" s="2" customFormat="1" ht="14.65" customHeight="1" x14ac:dyDescent="0.2">
      <c r="A265" s="166">
        <v>44363</v>
      </c>
      <c r="B265" s="71" t="s">
        <v>796</v>
      </c>
      <c r="C265" s="72" t="s">
        <v>797</v>
      </c>
      <c r="D265" s="72" t="s">
        <v>798</v>
      </c>
      <c r="E265" s="202"/>
      <c r="F265" s="203"/>
      <c r="G265" s="203"/>
      <c r="H265" s="212" t="s">
        <v>61</v>
      </c>
      <c r="I265" s="83">
        <v>1</v>
      </c>
      <c r="J265" s="208">
        <v>0</v>
      </c>
      <c r="K265" s="100">
        <v>0</v>
      </c>
      <c r="L265" s="204">
        <v>10750</v>
      </c>
    </row>
    <row r="266" spans="1:12" s="2" customFormat="1" ht="14.65" customHeight="1" x14ac:dyDescent="0.2">
      <c r="A266" s="166">
        <v>44363</v>
      </c>
      <c r="B266" s="71" t="s">
        <v>819</v>
      </c>
      <c r="C266" s="72" t="s">
        <v>820</v>
      </c>
      <c r="D266" s="72" t="s">
        <v>659</v>
      </c>
      <c r="E266" s="202"/>
      <c r="F266" s="203"/>
      <c r="G266" s="203"/>
      <c r="H266" s="212" t="s">
        <v>536</v>
      </c>
      <c r="I266" s="83">
        <v>1</v>
      </c>
      <c r="J266" s="208">
        <v>0</v>
      </c>
      <c r="K266" s="100">
        <v>0</v>
      </c>
      <c r="L266" s="204">
        <v>18000</v>
      </c>
    </row>
    <row r="267" spans="1:12" s="2" customFormat="1" ht="14.65" customHeight="1" x14ac:dyDescent="0.2">
      <c r="A267" s="166">
        <v>44363</v>
      </c>
      <c r="B267" s="71" t="s">
        <v>818</v>
      </c>
      <c r="C267" s="72" t="s">
        <v>631</v>
      </c>
      <c r="D267" s="72"/>
      <c r="E267" s="202"/>
      <c r="F267" s="203"/>
      <c r="G267" s="203"/>
      <c r="H267" s="212" t="s">
        <v>498</v>
      </c>
      <c r="I267" s="83">
        <v>1</v>
      </c>
      <c r="J267" s="208">
        <v>0</v>
      </c>
      <c r="K267" s="100">
        <v>0</v>
      </c>
      <c r="L267" s="204">
        <v>0</v>
      </c>
    </row>
    <row r="268" spans="1:12" s="2" customFormat="1" ht="14.65" customHeight="1" x14ac:dyDescent="0.2">
      <c r="A268" s="166">
        <v>44363</v>
      </c>
      <c r="B268" s="71" t="s">
        <v>817</v>
      </c>
      <c r="C268" s="72" t="s">
        <v>778</v>
      </c>
      <c r="D268" s="72"/>
      <c r="E268" s="202"/>
      <c r="F268" s="203"/>
      <c r="G268" s="203"/>
      <c r="H268" s="212" t="s">
        <v>498</v>
      </c>
      <c r="I268" s="83">
        <v>1</v>
      </c>
      <c r="J268" s="208">
        <v>0</v>
      </c>
      <c r="K268" s="100">
        <v>0</v>
      </c>
      <c r="L268" s="204">
        <v>0</v>
      </c>
    </row>
    <row r="269" spans="1:12" s="2" customFormat="1" ht="14.65" customHeight="1" x14ac:dyDescent="0.2">
      <c r="A269" s="166">
        <v>44363</v>
      </c>
      <c r="B269" s="71" t="s">
        <v>815</v>
      </c>
      <c r="C269" s="72" t="s">
        <v>816</v>
      </c>
      <c r="D269" s="72"/>
      <c r="E269" s="202"/>
      <c r="F269" s="203"/>
      <c r="G269" s="203"/>
      <c r="H269" s="212" t="s">
        <v>498</v>
      </c>
      <c r="I269" s="83">
        <v>1</v>
      </c>
      <c r="J269" s="208">
        <v>0</v>
      </c>
      <c r="K269" s="100">
        <v>0</v>
      </c>
      <c r="L269" s="204">
        <v>0</v>
      </c>
    </row>
    <row r="270" spans="1:12" s="2" customFormat="1" ht="14.65" customHeight="1" x14ac:dyDescent="0.2">
      <c r="A270" s="166">
        <v>44363</v>
      </c>
      <c r="B270" s="71" t="s">
        <v>785</v>
      </c>
      <c r="C270" s="72" t="s">
        <v>786</v>
      </c>
      <c r="D270" s="72" t="s">
        <v>388</v>
      </c>
      <c r="E270" s="202"/>
      <c r="F270" s="203"/>
      <c r="G270" s="203"/>
      <c r="H270" s="212" t="s">
        <v>787</v>
      </c>
      <c r="I270" s="83">
        <v>1</v>
      </c>
      <c r="J270" s="208">
        <v>0</v>
      </c>
      <c r="K270" s="100">
        <v>0</v>
      </c>
      <c r="L270" s="204">
        <v>7991</v>
      </c>
    </row>
    <row r="271" spans="1:12" s="2" customFormat="1" ht="14.65" customHeight="1" x14ac:dyDescent="0.2">
      <c r="A271" s="166">
        <v>44363</v>
      </c>
      <c r="B271" s="71" t="s">
        <v>821</v>
      </c>
      <c r="C271" s="72" t="s">
        <v>822</v>
      </c>
      <c r="D271" s="72" t="s">
        <v>823</v>
      </c>
      <c r="E271" s="202"/>
      <c r="F271" s="203"/>
      <c r="G271" s="203"/>
      <c r="H271" s="212" t="s">
        <v>241</v>
      </c>
      <c r="I271" s="83">
        <v>1</v>
      </c>
      <c r="J271" s="208">
        <v>0</v>
      </c>
      <c r="K271" s="100">
        <v>0</v>
      </c>
      <c r="L271" s="204">
        <v>9600</v>
      </c>
    </row>
    <row r="272" spans="1:12" s="2" customFormat="1" ht="14.65" customHeight="1" x14ac:dyDescent="0.2">
      <c r="A272" s="166">
        <v>44363</v>
      </c>
      <c r="B272" s="71" t="s">
        <v>791</v>
      </c>
      <c r="C272" s="72" t="s">
        <v>792</v>
      </c>
      <c r="D272" s="72" t="s">
        <v>793</v>
      </c>
      <c r="E272" s="202"/>
      <c r="F272" s="203"/>
      <c r="G272" s="203"/>
      <c r="H272" s="212" t="s">
        <v>175</v>
      </c>
      <c r="I272" s="83">
        <v>1</v>
      </c>
      <c r="J272" s="208">
        <v>0</v>
      </c>
      <c r="K272" s="100">
        <v>0</v>
      </c>
      <c r="L272" s="204">
        <v>8018</v>
      </c>
    </row>
    <row r="273" spans="1:12" s="2" customFormat="1" ht="14.65" customHeight="1" x14ac:dyDescent="0.2">
      <c r="A273" s="166">
        <v>44363</v>
      </c>
      <c r="B273" s="71" t="s">
        <v>779</v>
      </c>
      <c r="C273" s="72" t="s">
        <v>780</v>
      </c>
      <c r="D273" s="72" t="s">
        <v>312</v>
      </c>
      <c r="E273" s="202"/>
      <c r="F273" s="203"/>
      <c r="G273" s="203"/>
      <c r="H273" s="212" t="s">
        <v>286</v>
      </c>
      <c r="I273" s="83">
        <v>1</v>
      </c>
      <c r="J273" s="208">
        <v>0</v>
      </c>
      <c r="K273" s="100">
        <v>0</v>
      </c>
      <c r="L273" s="204">
        <v>3500</v>
      </c>
    </row>
    <row r="274" spans="1:12" s="2" customFormat="1" ht="14.65" customHeight="1" x14ac:dyDescent="0.2">
      <c r="A274" s="166">
        <v>44364</v>
      </c>
      <c r="B274" s="71" t="s">
        <v>897</v>
      </c>
      <c r="C274" s="72" t="s">
        <v>898</v>
      </c>
      <c r="D274" s="72" t="s">
        <v>899</v>
      </c>
      <c r="E274" s="202"/>
      <c r="F274" s="203"/>
      <c r="G274" s="203"/>
      <c r="H274" s="212" t="s">
        <v>410</v>
      </c>
      <c r="I274" s="83">
        <v>1</v>
      </c>
      <c r="J274" s="208">
        <v>0</v>
      </c>
      <c r="K274" s="100">
        <v>0</v>
      </c>
      <c r="L274" s="204">
        <v>4669</v>
      </c>
    </row>
    <row r="275" spans="1:12" s="2" customFormat="1" ht="14.65" customHeight="1" x14ac:dyDescent="0.2">
      <c r="A275" s="166">
        <v>44364</v>
      </c>
      <c r="B275" s="71" t="s">
        <v>892</v>
      </c>
      <c r="C275" s="72" t="s">
        <v>893</v>
      </c>
      <c r="D275" s="72" t="s">
        <v>659</v>
      </c>
      <c r="E275" s="202"/>
      <c r="F275" s="203"/>
      <c r="G275" s="203"/>
      <c r="H275" s="212" t="s">
        <v>463</v>
      </c>
      <c r="I275" s="83">
        <v>1</v>
      </c>
      <c r="J275" s="208">
        <v>0</v>
      </c>
      <c r="K275" s="100">
        <v>0</v>
      </c>
      <c r="L275" s="204">
        <v>14222</v>
      </c>
    </row>
    <row r="276" spans="1:12" s="2" customFormat="1" ht="14.65" customHeight="1" x14ac:dyDescent="0.2">
      <c r="A276" s="166">
        <v>44364</v>
      </c>
      <c r="B276" s="71" t="s">
        <v>894</v>
      </c>
      <c r="C276" s="72" t="s">
        <v>895</v>
      </c>
      <c r="D276" s="72" t="s">
        <v>896</v>
      </c>
      <c r="E276" s="202"/>
      <c r="F276" s="203"/>
      <c r="G276" s="203"/>
      <c r="H276" s="212" t="s">
        <v>463</v>
      </c>
      <c r="I276" s="83">
        <v>1</v>
      </c>
      <c r="J276" s="208">
        <v>0</v>
      </c>
      <c r="K276" s="100">
        <v>0</v>
      </c>
      <c r="L276" s="204">
        <v>13667</v>
      </c>
    </row>
    <row r="277" spans="1:12" s="2" customFormat="1" ht="14.65" customHeight="1" x14ac:dyDescent="0.2">
      <c r="A277" s="166">
        <v>44364</v>
      </c>
      <c r="B277" s="71" t="s">
        <v>878</v>
      </c>
      <c r="C277" s="72" t="s">
        <v>879</v>
      </c>
      <c r="D277" s="72"/>
      <c r="E277" s="202"/>
      <c r="F277" s="203"/>
      <c r="G277" s="203"/>
      <c r="H277" s="212" t="s">
        <v>389</v>
      </c>
      <c r="I277" s="83">
        <v>1</v>
      </c>
      <c r="J277" s="208">
        <v>0</v>
      </c>
      <c r="K277" s="100">
        <v>0</v>
      </c>
      <c r="L277" s="204">
        <v>15500</v>
      </c>
    </row>
    <row r="278" spans="1:12" s="2" customFormat="1" ht="14.65" customHeight="1" x14ac:dyDescent="0.2">
      <c r="A278" s="166">
        <v>44364</v>
      </c>
      <c r="B278" s="71" t="s">
        <v>880</v>
      </c>
      <c r="C278" s="72" t="s">
        <v>881</v>
      </c>
      <c r="D278" s="72" t="s">
        <v>481</v>
      </c>
      <c r="E278" s="202"/>
      <c r="F278" s="203"/>
      <c r="G278" s="203"/>
      <c r="H278" s="212" t="s">
        <v>882</v>
      </c>
      <c r="I278" s="83">
        <v>1</v>
      </c>
      <c r="J278" s="208">
        <v>0</v>
      </c>
      <c r="K278" s="100">
        <v>0</v>
      </c>
      <c r="L278" s="204">
        <v>5000</v>
      </c>
    </row>
    <row r="279" spans="1:12" s="2" customFormat="1" ht="14.65" customHeight="1" x14ac:dyDescent="0.2">
      <c r="A279" s="166">
        <v>44364</v>
      </c>
      <c r="B279" s="71" t="s">
        <v>883</v>
      </c>
      <c r="C279" s="72" t="s">
        <v>884</v>
      </c>
      <c r="D279" s="72" t="s">
        <v>885</v>
      </c>
      <c r="E279" s="202"/>
      <c r="F279" s="203"/>
      <c r="G279" s="203"/>
      <c r="H279" s="212" t="s">
        <v>882</v>
      </c>
      <c r="I279" s="83">
        <v>1</v>
      </c>
      <c r="J279" s="208">
        <v>0</v>
      </c>
      <c r="K279" s="100">
        <v>0</v>
      </c>
      <c r="L279" s="204">
        <v>4000</v>
      </c>
    </row>
    <row r="280" spans="1:12" s="2" customFormat="1" ht="14.65" customHeight="1" x14ac:dyDescent="0.2">
      <c r="A280" s="166">
        <v>44364</v>
      </c>
      <c r="B280" s="71" t="s">
        <v>876</v>
      </c>
      <c r="C280" s="72" t="s">
        <v>877</v>
      </c>
      <c r="D280" s="72"/>
      <c r="E280" s="202"/>
      <c r="F280" s="203"/>
      <c r="G280" s="203"/>
      <c r="H280" s="212" t="s">
        <v>258</v>
      </c>
      <c r="I280" s="83">
        <v>1</v>
      </c>
      <c r="J280" s="208">
        <v>0</v>
      </c>
      <c r="K280" s="100">
        <v>0</v>
      </c>
      <c r="L280" s="204">
        <v>9296</v>
      </c>
    </row>
    <row r="281" spans="1:12" s="2" customFormat="1" ht="14.65" customHeight="1" x14ac:dyDescent="0.2">
      <c r="A281" s="166">
        <v>44364</v>
      </c>
      <c r="B281" s="71" t="s">
        <v>900</v>
      </c>
      <c r="C281" s="72" t="s">
        <v>762</v>
      </c>
      <c r="D281" s="72"/>
      <c r="E281" s="202"/>
      <c r="F281" s="203"/>
      <c r="G281" s="203"/>
      <c r="H281" s="212" t="s">
        <v>498</v>
      </c>
      <c r="I281" s="83">
        <v>1</v>
      </c>
      <c r="J281" s="208">
        <v>0</v>
      </c>
      <c r="K281" s="100">
        <v>0</v>
      </c>
      <c r="L281" s="204">
        <v>0</v>
      </c>
    </row>
    <row r="282" spans="1:12" s="2" customFormat="1" ht="14.65" customHeight="1" x14ac:dyDescent="0.2">
      <c r="A282" s="166">
        <v>44365</v>
      </c>
      <c r="B282" s="71" t="s">
        <v>886</v>
      </c>
      <c r="C282" s="72" t="s">
        <v>887</v>
      </c>
      <c r="D282" s="72" t="s">
        <v>888</v>
      </c>
      <c r="E282" s="202"/>
      <c r="F282" s="203"/>
      <c r="G282" s="203"/>
      <c r="H282" s="212" t="s">
        <v>889</v>
      </c>
      <c r="I282" s="83">
        <v>1</v>
      </c>
      <c r="J282" s="208">
        <v>0</v>
      </c>
      <c r="K282" s="100">
        <v>0</v>
      </c>
      <c r="L282" s="204">
        <v>14000</v>
      </c>
    </row>
    <row r="283" spans="1:12" s="2" customFormat="1" ht="14.65" customHeight="1" x14ac:dyDescent="0.2">
      <c r="A283" s="166">
        <v>44365</v>
      </c>
      <c r="B283" s="71" t="s">
        <v>873</v>
      </c>
      <c r="C283" s="72" t="s">
        <v>874</v>
      </c>
      <c r="D283" s="72"/>
      <c r="E283" s="202"/>
      <c r="F283" s="203"/>
      <c r="G283" s="203"/>
      <c r="H283" s="212" t="s">
        <v>875</v>
      </c>
      <c r="I283" s="83">
        <v>1</v>
      </c>
      <c r="J283" s="208">
        <v>0</v>
      </c>
      <c r="K283" s="100">
        <v>0</v>
      </c>
      <c r="L283" s="204">
        <v>13455</v>
      </c>
    </row>
    <row r="284" spans="1:12" s="2" customFormat="1" ht="14.65" customHeight="1" x14ac:dyDescent="0.2">
      <c r="A284" s="166">
        <v>44365</v>
      </c>
      <c r="B284" s="71" t="s">
        <v>890</v>
      </c>
      <c r="C284" s="72" t="s">
        <v>891</v>
      </c>
      <c r="D284" s="72" t="s">
        <v>85</v>
      </c>
      <c r="E284" s="202"/>
      <c r="F284" s="203"/>
      <c r="G284" s="203"/>
      <c r="H284" s="212" t="s">
        <v>61</v>
      </c>
      <c r="I284" s="83">
        <v>1</v>
      </c>
      <c r="J284" s="208">
        <v>0</v>
      </c>
      <c r="K284" s="100">
        <v>0</v>
      </c>
      <c r="L284" s="204">
        <v>15204</v>
      </c>
    </row>
    <row r="285" spans="1:12" s="2" customFormat="1" ht="14.65" customHeight="1" x14ac:dyDescent="0.2">
      <c r="A285" s="166">
        <v>44365</v>
      </c>
      <c r="B285" s="71" t="s">
        <v>870</v>
      </c>
      <c r="C285" s="72" t="s">
        <v>871</v>
      </c>
      <c r="D285" s="72" t="s">
        <v>872</v>
      </c>
      <c r="E285" s="202"/>
      <c r="F285" s="203"/>
      <c r="G285" s="203"/>
      <c r="H285" s="212" t="s">
        <v>393</v>
      </c>
      <c r="I285" s="83">
        <v>1</v>
      </c>
      <c r="J285" s="208">
        <v>0</v>
      </c>
      <c r="K285" s="100">
        <v>0</v>
      </c>
      <c r="L285" s="204">
        <v>8000</v>
      </c>
    </row>
    <row r="286" spans="1:12" s="2" customFormat="1" ht="14.65" customHeight="1" x14ac:dyDescent="0.2">
      <c r="A286" s="166">
        <v>44365</v>
      </c>
      <c r="B286" s="71" t="s">
        <v>868</v>
      </c>
      <c r="C286" s="72" t="s">
        <v>869</v>
      </c>
      <c r="D286" s="72" t="s">
        <v>466</v>
      </c>
      <c r="E286" s="202"/>
      <c r="F286" s="203"/>
      <c r="G286" s="203"/>
      <c r="H286" s="212" t="s">
        <v>393</v>
      </c>
      <c r="I286" s="83">
        <v>1</v>
      </c>
      <c r="J286" s="208">
        <v>0</v>
      </c>
      <c r="K286" s="100">
        <v>0</v>
      </c>
      <c r="L286" s="204">
        <v>7000</v>
      </c>
    </row>
    <row r="287" spans="1:12" s="2" customFormat="1" ht="14.65" customHeight="1" x14ac:dyDescent="0.2">
      <c r="A287" s="166">
        <v>44365</v>
      </c>
      <c r="B287" s="71" t="s">
        <v>901</v>
      </c>
      <c r="C287" s="72" t="s">
        <v>902</v>
      </c>
      <c r="D287" s="72" t="s">
        <v>903</v>
      </c>
      <c r="E287" s="202"/>
      <c r="F287" s="203"/>
      <c r="G287" s="203"/>
      <c r="H287" s="212" t="s">
        <v>904</v>
      </c>
      <c r="I287" s="83">
        <v>1</v>
      </c>
      <c r="J287" s="208">
        <v>0</v>
      </c>
      <c r="K287" s="100">
        <v>0</v>
      </c>
      <c r="L287" s="204">
        <v>5000</v>
      </c>
    </row>
    <row r="288" spans="1:12" s="2" customFormat="1" ht="14.65" customHeight="1" x14ac:dyDescent="0.2">
      <c r="A288" s="166">
        <v>44368</v>
      </c>
      <c r="B288" s="71" t="s">
        <v>953</v>
      </c>
      <c r="C288" s="72" t="s">
        <v>954</v>
      </c>
      <c r="D288" s="72" t="s">
        <v>481</v>
      </c>
      <c r="E288" s="202"/>
      <c r="F288" s="203"/>
      <c r="G288" s="203"/>
      <c r="H288" s="212" t="s">
        <v>955</v>
      </c>
      <c r="I288" s="83">
        <v>1</v>
      </c>
      <c r="J288" s="208">
        <v>0</v>
      </c>
      <c r="K288" s="100">
        <v>0</v>
      </c>
      <c r="L288" s="204">
        <v>8875</v>
      </c>
    </row>
    <row r="289" spans="1:12" s="2" customFormat="1" ht="14.65" customHeight="1" x14ac:dyDescent="0.2">
      <c r="A289" s="166">
        <v>44368</v>
      </c>
      <c r="B289" s="71" t="s">
        <v>946</v>
      </c>
      <c r="C289" s="72" t="s">
        <v>947</v>
      </c>
      <c r="D289" s="72" t="s">
        <v>948</v>
      </c>
      <c r="E289" s="202"/>
      <c r="F289" s="203"/>
      <c r="G289" s="203"/>
      <c r="H289" s="212" t="s">
        <v>949</v>
      </c>
      <c r="I289" s="83">
        <v>1</v>
      </c>
      <c r="J289" s="208">
        <v>0</v>
      </c>
      <c r="K289" s="100">
        <v>0</v>
      </c>
      <c r="L289" s="204">
        <v>31740</v>
      </c>
    </row>
    <row r="290" spans="1:12" s="2" customFormat="1" ht="14.65" customHeight="1" x14ac:dyDescent="0.2">
      <c r="A290" s="166">
        <v>44368</v>
      </c>
      <c r="B290" s="71" t="s">
        <v>905</v>
      </c>
      <c r="C290" s="72" t="s">
        <v>906</v>
      </c>
      <c r="D290" s="72" t="s">
        <v>392</v>
      </c>
      <c r="E290" s="202"/>
      <c r="F290" s="203"/>
      <c r="G290" s="203"/>
      <c r="H290" s="212" t="s">
        <v>907</v>
      </c>
      <c r="I290" s="83">
        <v>1</v>
      </c>
      <c r="J290" s="208">
        <v>0</v>
      </c>
      <c r="K290" s="100">
        <v>0</v>
      </c>
      <c r="L290" s="204">
        <v>12328</v>
      </c>
    </row>
    <row r="291" spans="1:12" s="2" customFormat="1" ht="14.65" customHeight="1" x14ac:dyDescent="0.2">
      <c r="A291" s="166">
        <v>44368</v>
      </c>
      <c r="B291" s="71" t="s">
        <v>950</v>
      </c>
      <c r="C291" s="72" t="s">
        <v>951</v>
      </c>
      <c r="D291" s="72" t="s">
        <v>952</v>
      </c>
      <c r="E291" s="202"/>
      <c r="F291" s="203"/>
      <c r="G291" s="203"/>
      <c r="H291" s="212" t="s">
        <v>393</v>
      </c>
      <c r="I291" s="83">
        <v>1</v>
      </c>
      <c r="J291" s="208">
        <v>0</v>
      </c>
      <c r="K291" s="100">
        <v>0</v>
      </c>
      <c r="L291" s="204">
        <v>3500</v>
      </c>
    </row>
    <row r="292" spans="1:12" s="2" customFormat="1" ht="14.65" customHeight="1" x14ac:dyDescent="0.2">
      <c r="A292" s="166">
        <v>44369</v>
      </c>
      <c r="B292" s="71" t="s">
        <v>961</v>
      </c>
      <c r="C292" s="72" t="s">
        <v>962</v>
      </c>
      <c r="D292" s="72" t="s">
        <v>413</v>
      </c>
      <c r="E292" s="202"/>
      <c r="F292" s="203"/>
      <c r="G292" s="203"/>
      <c r="H292" s="212" t="s">
        <v>410</v>
      </c>
      <c r="I292" s="83">
        <v>1</v>
      </c>
      <c r="J292" s="208">
        <v>0</v>
      </c>
      <c r="K292" s="100">
        <v>0</v>
      </c>
      <c r="L292" s="204">
        <v>6522</v>
      </c>
    </row>
    <row r="293" spans="1:12" s="2" customFormat="1" ht="14.65" customHeight="1" x14ac:dyDescent="0.2">
      <c r="A293" s="166">
        <v>44369</v>
      </c>
      <c r="B293" s="71" t="s">
        <v>963</v>
      </c>
      <c r="C293" s="72" t="s">
        <v>964</v>
      </c>
      <c r="D293" s="72" t="s">
        <v>181</v>
      </c>
      <c r="E293" s="202"/>
      <c r="F293" s="203"/>
      <c r="G293" s="203"/>
      <c r="H293" s="212" t="s">
        <v>965</v>
      </c>
      <c r="I293" s="83">
        <v>1</v>
      </c>
      <c r="J293" s="208">
        <v>0</v>
      </c>
      <c r="K293" s="100">
        <v>0</v>
      </c>
      <c r="L293" s="204">
        <v>135400</v>
      </c>
    </row>
    <row r="294" spans="1:12" s="2" customFormat="1" ht="14.65" customHeight="1" x14ac:dyDescent="0.2">
      <c r="A294" s="166">
        <v>44369</v>
      </c>
      <c r="B294" s="71" t="s">
        <v>1050</v>
      </c>
      <c r="C294" s="72" t="s">
        <v>1051</v>
      </c>
      <c r="D294" s="72" t="s">
        <v>392</v>
      </c>
      <c r="E294" s="202"/>
      <c r="F294" s="203"/>
      <c r="G294" s="203"/>
      <c r="H294" s="212" t="s">
        <v>80</v>
      </c>
      <c r="I294" s="83">
        <v>1</v>
      </c>
      <c r="J294" s="208">
        <v>0</v>
      </c>
      <c r="K294" s="100">
        <v>0</v>
      </c>
      <c r="L294" s="204">
        <v>6000</v>
      </c>
    </row>
    <row r="295" spans="1:12" s="2" customFormat="1" ht="14.65" customHeight="1" x14ac:dyDescent="0.2">
      <c r="A295" s="166">
        <v>44369</v>
      </c>
      <c r="B295" s="71" t="s">
        <v>956</v>
      </c>
      <c r="C295" s="72" t="s">
        <v>957</v>
      </c>
      <c r="D295" s="72"/>
      <c r="E295" s="202"/>
      <c r="F295" s="203"/>
      <c r="G295" s="203"/>
      <c r="H295" s="212" t="s">
        <v>958</v>
      </c>
      <c r="I295" s="83">
        <v>1</v>
      </c>
      <c r="J295" s="208">
        <v>0</v>
      </c>
      <c r="K295" s="100">
        <v>0</v>
      </c>
      <c r="L295" s="204">
        <v>8472</v>
      </c>
    </row>
    <row r="296" spans="1:12" s="2" customFormat="1" ht="14.65" customHeight="1" x14ac:dyDescent="0.2">
      <c r="A296" s="166">
        <v>44369</v>
      </c>
      <c r="B296" s="71" t="s">
        <v>959</v>
      </c>
      <c r="C296" s="72" t="s">
        <v>960</v>
      </c>
      <c r="D296" s="72" t="s">
        <v>285</v>
      </c>
      <c r="E296" s="202"/>
      <c r="F296" s="203"/>
      <c r="G296" s="203"/>
      <c r="H296" s="212" t="s">
        <v>958</v>
      </c>
      <c r="I296" s="83">
        <v>1</v>
      </c>
      <c r="J296" s="208">
        <v>0</v>
      </c>
      <c r="K296" s="100">
        <v>0</v>
      </c>
      <c r="L296" s="204">
        <v>14858</v>
      </c>
    </row>
    <row r="297" spans="1:12" s="2" customFormat="1" ht="14.65" customHeight="1" x14ac:dyDescent="0.2">
      <c r="A297" s="166">
        <v>44369</v>
      </c>
      <c r="B297" s="71" t="s">
        <v>969</v>
      </c>
      <c r="C297" s="72" t="s">
        <v>970</v>
      </c>
      <c r="D297" s="72" t="s">
        <v>790</v>
      </c>
      <c r="E297" s="202"/>
      <c r="F297" s="203"/>
      <c r="G297" s="203"/>
      <c r="H297" s="212" t="s">
        <v>971</v>
      </c>
      <c r="I297" s="83">
        <v>1</v>
      </c>
      <c r="J297" s="208">
        <v>0</v>
      </c>
      <c r="K297" s="100">
        <v>0</v>
      </c>
      <c r="L297" s="204">
        <v>7000</v>
      </c>
    </row>
    <row r="298" spans="1:12" s="2" customFormat="1" ht="14.65" customHeight="1" x14ac:dyDescent="0.2">
      <c r="A298" s="166">
        <v>44369</v>
      </c>
      <c r="B298" s="71" t="s">
        <v>943</v>
      </c>
      <c r="C298" s="72" t="s">
        <v>944</v>
      </c>
      <c r="D298" s="72"/>
      <c r="E298" s="202"/>
      <c r="F298" s="203"/>
      <c r="G298" s="203"/>
      <c r="H298" s="212" t="s">
        <v>945</v>
      </c>
      <c r="I298" s="83">
        <v>1</v>
      </c>
      <c r="J298" s="208">
        <v>0</v>
      </c>
      <c r="K298" s="100">
        <v>0</v>
      </c>
      <c r="L298" s="204">
        <v>2500</v>
      </c>
    </row>
    <row r="299" spans="1:12" s="2" customFormat="1" ht="14.65" customHeight="1" x14ac:dyDescent="0.2">
      <c r="A299" s="166">
        <v>44369</v>
      </c>
      <c r="B299" s="71" t="s">
        <v>977</v>
      </c>
      <c r="C299" s="72" t="s">
        <v>978</v>
      </c>
      <c r="D299" s="72" t="s">
        <v>466</v>
      </c>
      <c r="E299" s="202"/>
      <c r="F299" s="203"/>
      <c r="G299" s="203"/>
      <c r="H299" s="212" t="s">
        <v>286</v>
      </c>
      <c r="I299" s="83">
        <v>1</v>
      </c>
      <c r="J299" s="208">
        <v>0</v>
      </c>
      <c r="K299" s="100">
        <v>0</v>
      </c>
      <c r="L299" s="204">
        <v>4000</v>
      </c>
    </row>
    <row r="300" spans="1:12" s="2" customFormat="1" ht="14.65" customHeight="1" x14ac:dyDescent="0.2">
      <c r="A300" s="166">
        <v>44369</v>
      </c>
      <c r="B300" s="71" t="s">
        <v>975</v>
      </c>
      <c r="C300" s="72" t="s">
        <v>976</v>
      </c>
      <c r="D300" s="72" t="s">
        <v>222</v>
      </c>
      <c r="E300" s="202"/>
      <c r="F300" s="203"/>
      <c r="G300" s="203"/>
      <c r="H300" s="212" t="s">
        <v>286</v>
      </c>
      <c r="I300" s="83">
        <v>1</v>
      </c>
      <c r="J300" s="208">
        <v>0</v>
      </c>
      <c r="K300" s="100">
        <v>0</v>
      </c>
      <c r="L300" s="204">
        <v>3900</v>
      </c>
    </row>
    <row r="301" spans="1:12" s="2" customFormat="1" ht="14.65" customHeight="1" x14ac:dyDescent="0.2">
      <c r="A301" s="166">
        <v>44369</v>
      </c>
      <c r="B301" s="71" t="s">
        <v>972</v>
      </c>
      <c r="C301" s="72" t="s">
        <v>973</v>
      </c>
      <c r="D301" s="72" t="s">
        <v>974</v>
      </c>
      <c r="E301" s="202"/>
      <c r="F301" s="203"/>
      <c r="G301" s="203"/>
      <c r="H301" s="212" t="s">
        <v>971</v>
      </c>
      <c r="I301" s="83">
        <v>1</v>
      </c>
      <c r="J301" s="208">
        <v>0</v>
      </c>
      <c r="K301" s="100">
        <v>0</v>
      </c>
      <c r="L301" s="204">
        <v>6500</v>
      </c>
    </row>
    <row r="302" spans="1:12" s="2" customFormat="1" ht="14.65" customHeight="1" x14ac:dyDescent="0.2">
      <c r="A302" s="166">
        <v>44369</v>
      </c>
      <c r="B302" s="71" t="s">
        <v>968</v>
      </c>
      <c r="C302" s="72" t="s">
        <v>626</v>
      </c>
      <c r="D302" s="72"/>
      <c r="E302" s="202"/>
      <c r="F302" s="203"/>
      <c r="G302" s="203"/>
      <c r="H302" s="212" t="s">
        <v>498</v>
      </c>
      <c r="I302" s="83">
        <v>1</v>
      </c>
      <c r="J302" s="208">
        <v>0</v>
      </c>
      <c r="K302" s="100">
        <v>0</v>
      </c>
      <c r="L302" s="204">
        <v>0</v>
      </c>
    </row>
    <row r="303" spans="1:12" s="2" customFormat="1" ht="14.65" customHeight="1" x14ac:dyDescent="0.2">
      <c r="A303" s="166">
        <v>44369</v>
      </c>
      <c r="B303" s="71" t="s">
        <v>966</v>
      </c>
      <c r="C303" s="72" t="s">
        <v>967</v>
      </c>
      <c r="D303" s="72"/>
      <c r="E303" s="202"/>
      <c r="F303" s="203"/>
      <c r="G303" s="203"/>
      <c r="H303" s="212" t="s">
        <v>498</v>
      </c>
      <c r="I303" s="83">
        <v>1</v>
      </c>
      <c r="J303" s="208">
        <v>0</v>
      </c>
      <c r="K303" s="100">
        <v>0</v>
      </c>
      <c r="L303" s="204">
        <v>0</v>
      </c>
    </row>
    <row r="304" spans="1:12" s="2" customFormat="1" ht="14.65" customHeight="1" x14ac:dyDescent="0.2">
      <c r="A304" s="166">
        <v>44369</v>
      </c>
      <c r="B304" s="71" t="s">
        <v>1048</v>
      </c>
      <c r="C304" s="72" t="s">
        <v>1049</v>
      </c>
      <c r="D304" s="72"/>
      <c r="E304" s="202"/>
      <c r="F304" s="203"/>
      <c r="G304" s="203"/>
      <c r="H304" s="212" t="s">
        <v>907</v>
      </c>
      <c r="I304" s="83">
        <v>1</v>
      </c>
      <c r="J304" s="208">
        <v>0</v>
      </c>
      <c r="K304" s="100">
        <v>0</v>
      </c>
      <c r="L304" s="204">
        <v>10470</v>
      </c>
    </row>
    <row r="305" spans="1:12" s="2" customFormat="1" ht="15" customHeight="1" x14ac:dyDescent="0.2">
      <c r="A305" s="166">
        <v>44369</v>
      </c>
      <c r="B305" s="71" t="s">
        <v>1052</v>
      </c>
      <c r="C305" s="72" t="s">
        <v>1053</v>
      </c>
      <c r="D305" s="72" t="s">
        <v>790</v>
      </c>
      <c r="E305" s="202"/>
      <c r="F305" s="203"/>
      <c r="G305" s="203"/>
      <c r="H305" s="212" t="s">
        <v>80</v>
      </c>
      <c r="I305" s="83">
        <v>1</v>
      </c>
      <c r="J305" s="208">
        <v>0</v>
      </c>
      <c r="K305" s="100">
        <v>0</v>
      </c>
      <c r="L305" s="204">
        <v>4500</v>
      </c>
    </row>
    <row r="306" spans="1:12" s="2" customFormat="1" ht="14.65" customHeight="1" x14ac:dyDescent="0.2">
      <c r="A306" s="166">
        <v>44369</v>
      </c>
      <c r="B306" s="71" t="s">
        <v>1054</v>
      </c>
      <c r="C306" s="72" t="s">
        <v>1055</v>
      </c>
      <c r="D306" s="72" t="s">
        <v>481</v>
      </c>
      <c r="E306" s="202"/>
      <c r="F306" s="203"/>
      <c r="G306" s="203"/>
      <c r="H306" s="212" t="s">
        <v>80</v>
      </c>
      <c r="I306" s="83">
        <v>1</v>
      </c>
      <c r="J306" s="208">
        <v>0</v>
      </c>
      <c r="K306" s="100">
        <v>0</v>
      </c>
      <c r="L306" s="204">
        <v>4500</v>
      </c>
    </row>
    <row r="307" spans="1:12" s="2" customFormat="1" ht="14.65" customHeight="1" x14ac:dyDescent="0.2">
      <c r="A307" s="166">
        <v>44370</v>
      </c>
      <c r="B307" s="71" t="s">
        <v>1121</v>
      </c>
      <c r="C307" s="72" t="s">
        <v>1122</v>
      </c>
      <c r="D307" s="72" t="s">
        <v>790</v>
      </c>
      <c r="E307" s="202"/>
      <c r="F307" s="203"/>
      <c r="G307" s="203"/>
      <c r="H307" s="212" t="s">
        <v>1123</v>
      </c>
      <c r="I307" s="83">
        <v>1</v>
      </c>
      <c r="J307" s="208">
        <v>1770</v>
      </c>
      <c r="K307" s="100">
        <v>665</v>
      </c>
      <c r="L307" s="204">
        <v>91800</v>
      </c>
    </row>
    <row r="308" spans="1:12" s="2" customFormat="1" ht="14.65" customHeight="1" x14ac:dyDescent="0.2">
      <c r="A308" s="166">
        <v>44370</v>
      </c>
      <c r="B308" s="71" t="s">
        <v>1126</v>
      </c>
      <c r="C308" s="72" t="s">
        <v>1127</v>
      </c>
      <c r="D308" s="72" t="s">
        <v>659</v>
      </c>
      <c r="E308" s="202"/>
      <c r="F308" s="203"/>
      <c r="G308" s="203"/>
      <c r="H308" s="212" t="s">
        <v>158</v>
      </c>
      <c r="I308" s="83">
        <v>1</v>
      </c>
      <c r="J308" s="208">
        <v>0</v>
      </c>
      <c r="K308" s="100">
        <v>0</v>
      </c>
      <c r="L308" s="204">
        <v>11000</v>
      </c>
    </row>
    <row r="309" spans="1:12" s="2" customFormat="1" ht="14.65" customHeight="1" x14ac:dyDescent="0.2">
      <c r="A309" s="166">
        <v>44370</v>
      </c>
      <c r="B309" s="71" t="s">
        <v>1137</v>
      </c>
      <c r="C309" s="72" t="s">
        <v>1138</v>
      </c>
      <c r="D309" s="72" t="s">
        <v>1139</v>
      </c>
      <c r="E309" s="202"/>
      <c r="F309" s="203"/>
      <c r="G309" s="203"/>
      <c r="H309" s="212" t="s">
        <v>1140</v>
      </c>
      <c r="I309" s="83">
        <v>1</v>
      </c>
      <c r="J309" s="208">
        <v>0</v>
      </c>
      <c r="K309" s="100">
        <v>0</v>
      </c>
      <c r="L309" s="204">
        <v>6362</v>
      </c>
    </row>
    <row r="310" spans="1:12" s="2" customFormat="1" ht="14.65" customHeight="1" x14ac:dyDescent="0.2">
      <c r="A310" s="166">
        <v>44370</v>
      </c>
      <c r="B310" s="71" t="s">
        <v>1128</v>
      </c>
      <c r="C310" s="72" t="s">
        <v>1129</v>
      </c>
      <c r="D310" s="72" t="s">
        <v>85</v>
      </c>
      <c r="E310" s="202"/>
      <c r="F310" s="203"/>
      <c r="G310" s="203"/>
      <c r="H310" s="212" t="s">
        <v>61</v>
      </c>
      <c r="I310" s="83">
        <v>1</v>
      </c>
      <c r="J310" s="208">
        <v>0</v>
      </c>
      <c r="K310" s="100">
        <v>0</v>
      </c>
      <c r="L310" s="204">
        <v>12560</v>
      </c>
    </row>
    <row r="311" spans="1:12" s="2" customFormat="1" ht="14.65" customHeight="1" x14ac:dyDescent="0.2">
      <c r="A311" s="166">
        <v>44370</v>
      </c>
      <c r="B311" s="71" t="s">
        <v>1124</v>
      </c>
      <c r="C311" s="72" t="s">
        <v>1125</v>
      </c>
      <c r="D311" s="72" t="s">
        <v>806</v>
      </c>
      <c r="E311" s="202"/>
      <c r="F311" s="203"/>
      <c r="G311" s="203"/>
      <c r="H311" s="212" t="s">
        <v>158</v>
      </c>
      <c r="I311" s="83">
        <v>1</v>
      </c>
      <c r="J311" s="208">
        <v>0</v>
      </c>
      <c r="K311" s="100">
        <v>0</v>
      </c>
      <c r="L311" s="204">
        <v>8000</v>
      </c>
    </row>
    <row r="312" spans="1:12" s="2" customFormat="1" ht="14.65" customHeight="1" x14ac:dyDescent="0.2">
      <c r="A312" s="166">
        <v>44370</v>
      </c>
      <c r="B312" s="71" t="s">
        <v>1130</v>
      </c>
      <c r="C312" s="72" t="s">
        <v>1131</v>
      </c>
      <c r="D312" s="72"/>
      <c r="E312" s="202"/>
      <c r="F312" s="203"/>
      <c r="G312" s="203"/>
      <c r="H312" s="212" t="s">
        <v>907</v>
      </c>
      <c r="I312" s="83">
        <v>1</v>
      </c>
      <c r="J312" s="208">
        <v>0</v>
      </c>
      <c r="K312" s="100">
        <v>0</v>
      </c>
      <c r="L312" s="204">
        <v>14807</v>
      </c>
    </row>
    <row r="313" spans="1:12" s="2" customFormat="1" ht="14.65" customHeight="1" x14ac:dyDescent="0.2">
      <c r="A313" s="166">
        <v>44370</v>
      </c>
      <c r="B313" s="71" t="s">
        <v>1132</v>
      </c>
      <c r="C313" s="72" t="s">
        <v>1133</v>
      </c>
      <c r="D313" s="72"/>
      <c r="E313" s="202"/>
      <c r="F313" s="203"/>
      <c r="G313" s="203"/>
      <c r="H313" s="212" t="s">
        <v>907</v>
      </c>
      <c r="I313" s="83">
        <v>1</v>
      </c>
      <c r="J313" s="208">
        <v>0</v>
      </c>
      <c r="K313" s="100">
        <v>0</v>
      </c>
      <c r="L313" s="204">
        <v>8835</v>
      </c>
    </row>
    <row r="314" spans="1:12" s="2" customFormat="1" ht="14.65" customHeight="1" x14ac:dyDescent="0.2">
      <c r="A314" s="166">
        <v>44371</v>
      </c>
      <c r="B314" s="71" t="s">
        <v>1134</v>
      </c>
      <c r="C314" s="72" t="s">
        <v>1135</v>
      </c>
      <c r="D314" s="72" t="s">
        <v>544</v>
      </c>
      <c r="E314" s="202"/>
      <c r="F314" s="203"/>
      <c r="G314" s="203"/>
      <c r="H314" s="212" t="s">
        <v>1136</v>
      </c>
      <c r="I314" s="83">
        <v>1</v>
      </c>
      <c r="J314" s="208">
        <v>1120</v>
      </c>
      <c r="K314" s="100">
        <v>0</v>
      </c>
      <c r="L314" s="204">
        <v>9200</v>
      </c>
    </row>
    <row r="315" spans="1:12" s="2" customFormat="1" ht="14.65" customHeight="1" x14ac:dyDescent="0.2">
      <c r="A315" s="166">
        <v>44371</v>
      </c>
      <c r="B315" s="71" t="s">
        <v>1160</v>
      </c>
      <c r="C315" s="72" t="s">
        <v>1161</v>
      </c>
      <c r="D315" s="72" t="s">
        <v>641</v>
      </c>
      <c r="E315" s="202"/>
      <c r="F315" s="203"/>
      <c r="G315" s="203"/>
      <c r="H315" s="212" t="s">
        <v>1162</v>
      </c>
      <c r="I315" s="83">
        <v>1</v>
      </c>
      <c r="J315" s="208">
        <v>0</v>
      </c>
      <c r="K315" s="100">
        <v>0</v>
      </c>
      <c r="L315" s="204">
        <v>6000</v>
      </c>
    </row>
    <row r="316" spans="1:12" s="2" customFormat="1" ht="14.65" customHeight="1" x14ac:dyDescent="0.2">
      <c r="A316" s="166">
        <v>44371</v>
      </c>
      <c r="B316" s="71" t="s">
        <v>1119</v>
      </c>
      <c r="C316" s="72" t="s">
        <v>1120</v>
      </c>
      <c r="D316" s="72" t="s">
        <v>396</v>
      </c>
      <c r="E316" s="202"/>
      <c r="F316" s="203"/>
      <c r="G316" s="203"/>
      <c r="H316" s="212" t="s">
        <v>958</v>
      </c>
      <c r="I316" s="83">
        <v>1</v>
      </c>
      <c r="J316" s="208">
        <v>0</v>
      </c>
      <c r="K316" s="100">
        <v>0</v>
      </c>
      <c r="L316" s="204">
        <v>26175</v>
      </c>
    </row>
    <row r="317" spans="1:12" s="2" customFormat="1" ht="14.65" customHeight="1" x14ac:dyDescent="0.2">
      <c r="A317" s="166">
        <v>44371</v>
      </c>
      <c r="B317" s="71" t="s">
        <v>1155</v>
      </c>
      <c r="C317" s="72" t="s">
        <v>1156</v>
      </c>
      <c r="D317" s="72" t="s">
        <v>759</v>
      </c>
      <c r="E317" s="202"/>
      <c r="F317" s="203"/>
      <c r="G317" s="203"/>
      <c r="H317" s="212" t="s">
        <v>80</v>
      </c>
      <c r="I317" s="83">
        <v>1</v>
      </c>
      <c r="J317" s="208">
        <v>0</v>
      </c>
      <c r="K317" s="100">
        <v>0</v>
      </c>
      <c r="L317" s="204">
        <v>5000</v>
      </c>
    </row>
    <row r="318" spans="1:12" s="2" customFormat="1" ht="14.65" customHeight="1" x14ac:dyDescent="0.2">
      <c r="A318" s="166">
        <v>44371</v>
      </c>
      <c r="B318" s="71" t="s">
        <v>1153</v>
      </c>
      <c r="C318" s="72" t="s">
        <v>1154</v>
      </c>
      <c r="D318" s="72" t="s">
        <v>157</v>
      </c>
      <c r="E318" s="202"/>
      <c r="F318" s="203"/>
      <c r="G318" s="203"/>
      <c r="H318" s="212" t="s">
        <v>80</v>
      </c>
      <c r="I318" s="83">
        <v>1</v>
      </c>
      <c r="J318" s="208">
        <v>0</v>
      </c>
      <c r="K318" s="100">
        <v>0</v>
      </c>
      <c r="L318" s="204">
        <v>6000</v>
      </c>
    </row>
    <row r="319" spans="1:12" s="2" customFormat="1" ht="14.65" customHeight="1" x14ac:dyDescent="0.2">
      <c r="A319" s="166">
        <v>44371</v>
      </c>
      <c r="B319" s="71" t="s">
        <v>1151</v>
      </c>
      <c r="C319" s="72" t="s">
        <v>1152</v>
      </c>
      <c r="D319" s="72" t="s">
        <v>188</v>
      </c>
      <c r="E319" s="202"/>
      <c r="F319" s="203"/>
      <c r="G319" s="203"/>
      <c r="H319" s="212" t="s">
        <v>80</v>
      </c>
      <c r="I319" s="83">
        <v>1</v>
      </c>
      <c r="J319" s="208">
        <v>0</v>
      </c>
      <c r="K319" s="100">
        <v>0</v>
      </c>
      <c r="L319" s="204">
        <v>5100</v>
      </c>
    </row>
    <row r="320" spans="1:12" s="2" customFormat="1" ht="14.65" customHeight="1" x14ac:dyDescent="0.2">
      <c r="A320" s="166">
        <v>44371</v>
      </c>
      <c r="B320" s="71" t="s">
        <v>1149</v>
      </c>
      <c r="C320" s="72" t="s">
        <v>1150</v>
      </c>
      <c r="D320" s="72" t="s">
        <v>392</v>
      </c>
      <c r="E320" s="202"/>
      <c r="F320" s="203"/>
      <c r="G320" s="203"/>
      <c r="H320" s="212" t="s">
        <v>80</v>
      </c>
      <c r="I320" s="83">
        <v>1</v>
      </c>
      <c r="J320" s="208">
        <v>0</v>
      </c>
      <c r="K320" s="100">
        <v>0</v>
      </c>
      <c r="L320" s="204">
        <v>5000</v>
      </c>
    </row>
    <row r="321" spans="1:12" s="2" customFormat="1" ht="14.65" customHeight="1" x14ac:dyDescent="0.2">
      <c r="A321" s="166">
        <v>44371</v>
      </c>
      <c r="B321" s="71" t="s">
        <v>1177</v>
      </c>
      <c r="C321" s="72" t="s">
        <v>1178</v>
      </c>
      <c r="D321" s="72" t="s">
        <v>974</v>
      </c>
      <c r="E321" s="202"/>
      <c r="F321" s="203"/>
      <c r="G321" s="203"/>
      <c r="H321" s="212" t="s">
        <v>139</v>
      </c>
      <c r="I321" s="83">
        <v>1</v>
      </c>
      <c r="J321" s="208">
        <v>0</v>
      </c>
      <c r="K321" s="100">
        <v>0</v>
      </c>
      <c r="L321" s="204">
        <v>7700</v>
      </c>
    </row>
    <row r="322" spans="1:12" s="2" customFormat="1" ht="14.65" customHeight="1" x14ac:dyDescent="0.2">
      <c r="A322" s="166">
        <v>44371</v>
      </c>
      <c r="B322" s="71" t="s">
        <v>1157</v>
      </c>
      <c r="C322" s="72" t="s">
        <v>1158</v>
      </c>
      <c r="D322" s="72" t="s">
        <v>748</v>
      </c>
      <c r="E322" s="202"/>
      <c r="F322" s="203"/>
      <c r="G322" s="203"/>
      <c r="H322" s="212" t="s">
        <v>1159</v>
      </c>
      <c r="I322" s="83">
        <v>1</v>
      </c>
      <c r="J322" s="208">
        <v>0</v>
      </c>
      <c r="K322" s="100">
        <v>0</v>
      </c>
      <c r="L322" s="204">
        <v>2500</v>
      </c>
    </row>
    <row r="323" spans="1:12" s="2" customFormat="1" ht="14.65" customHeight="1" x14ac:dyDescent="0.2">
      <c r="A323" s="166">
        <v>44371</v>
      </c>
      <c r="B323" s="71" t="s">
        <v>1145</v>
      </c>
      <c r="C323" s="72" t="s">
        <v>1146</v>
      </c>
      <c r="D323" s="72"/>
      <c r="E323" s="202"/>
      <c r="F323" s="203"/>
      <c r="G323" s="203"/>
      <c r="H323" s="212" t="s">
        <v>907</v>
      </c>
      <c r="I323" s="83">
        <v>1</v>
      </c>
      <c r="J323" s="208">
        <v>0</v>
      </c>
      <c r="K323" s="100">
        <v>0</v>
      </c>
      <c r="L323" s="204">
        <v>8648</v>
      </c>
    </row>
    <row r="324" spans="1:12" s="2" customFormat="1" ht="14.65" customHeight="1" x14ac:dyDescent="0.2">
      <c r="A324" s="166">
        <v>44371</v>
      </c>
      <c r="B324" s="71" t="s">
        <v>1147</v>
      </c>
      <c r="C324" s="72" t="s">
        <v>1148</v>
      </c>
      <c r="D324" s="72"/>
      <c r="E324" s="202"/>
      <c r="F324" s="203"/>
      <c r="G324" s="203"/>
      <c r="H324" s="212" t="s">
        <v>907</v>
      </c>
      <c r="I324" s="83">
        <v>1</v>
      </c>
      <c r="J324" s="208">
        <v>0</v>
      </c>
      <c r="K324" s="100">
        <v>0</v>
      </c>
      <c r="L324" s="204">
        <v>8897</v>
      </c>
    </row>
    <row r="325" spans="1:12" s="2" customFormat="1" ht="14.65" customHeight="1" x14ac:dyDescent="0.2">
      <c r="A325" s="166">
        <v>44371</v>
      </c>
      <c r="B325" s="71" t="s">
        <v>1143</v>
      </c>
      <c r="C325" s="72" t="s">
        <v>1144</v>
      </c>
      <c r="D325" s="72" t="s">
        <v>222</v>
      </c>
      <c r="E325" s="202"/>
      <c r="F325" s="203"/>
      <c r="G325" s="203"/>
      <c r="H325" s="212" t="s">
        <v>286</v>
      </c>
      <c r="I325" s="83">
        <v>1</v>
      </c>
      <c r="J325" s="208">
        <v>0</v>
      </c>
      <c r="K325" s="100">
        <v>0</v>
      </c>
      <c r="L325" s="204">
        <v>3000</v>
      </c>
    </row>
    <row r="326" spans="1:12" s="2" customFormat="1" ht="14.65" customHeight="1" x14ac:dyDescent="0.2">
      <c r="A326" s="166">
        <v>44371</v>
      </c>
      <c r="B326" s="71" t="s">
        <v>1170</v>
      </c>
      <c r="C326" s="72" t="s">
        <v>1171</v>
      </c>
      <c r="D326" s="72" t="s">
        <v>544</v>
      </c>
      <c r="E326" s="202"/>
      <c r="F326" s="203"/>
      <c r="G326" s="203"/>
      <c r="H326" s="212" t="s">
        <v>463</v>
      </c>
      <c r="I326" s="83">
        <v>1</v>
      </c>
      <c r="J326" s="208">
        <v>0</v>
      </c>
      <c r="K326" s="100">
        <v>0</v>
      </c>
      <c r="L326" s="204">
        <v>5825</v>
      </c>
    </row>
    <row r="327" spans="1:12" s="2" customFormat="1" ht="14.65" customHeight="1" x14ac:dyDescent="0.2">
      <c r="A327" s="166">
        <v>44371</v>
      </c>
      <c r="B327" s="71" t="s">
        <v>1172</v>
      </c>
      <c r="C327" s="72" t="s">
        <v>1173</v>
      </c>
      <c r="D327" s="72" t="s">
        <v>392</v>
      </c>
      <c r="E327" s="202"/>
      <c r="F327" s="203"/>
      <c r="G327" s="203"/>
      <c r="H327" s="212" t="s">
        <v>463</v>
      </c>
      <c r="I327" s="83">
        <v>1</v>
      </c>
      <c r="J327" s="208">
        <v>0</v>
      </c>
      <c r="K327" s="100">
        <v>0</v>
      </c>
      <c r="L327" s="204">
        <v>16351</v>
      </c>
    </row>
    <row r="328" spans="1:12" s="2" customFormat="1" ht="14.65" customHeight="1" x14ac:dyDescent="0.2">
      <c r="A328" s="166">
        <v>44371</v>
      </c>
      <c r="B328" s="71" t="s">
        <v>1174</v>
      </c>
      <c r="C328" s="72" t="s">
        <v>1175</v>
      </c>
      <c r="D328" s="72" t="s">
        <v>1176</v>
      </c>
      <c r="E328" s="202"/>
      <c r="F328" s="203"/>
      <c r="G328" s="203"/>
      <c r="H328" s="212" t="s">
        <v>463</v>
      </c>
      <c r="I328" s="83">
        <v>1</v>
      </c>
      <c r="J328" s="208">
        <v>0</v>
      </c>
      <c r="K328" s="100">
        <v>0</v>
      </c>
      <c r="L328" s="204">
        <v>8835</v>
      </c>
    </row>
    <row r="329" spans="1:12" s="2" customFormat="1" ht="14.65" customHeight="1" x14ac:dyDescent="0.2">
      <c r="A329" s="166">
        <v>44371</v>
      </c>
      <c r="B329" s="71" t="s">
        <v>1141</v>
      </c>
      <c r="C329" s="72" t="s">
        <v>1142</v>
      </c>
      <c r="D329" s="72" t="s">
        <v>312</v>
      </c>
      <c r="E329" s="202"/>
      <c r="F329" s="203"/>
      <c r="G329" s="203"/>
      <c r="H329" s="212" t="s">
        <v>463</v>
      </c>
      <c r="I329" s="83">
        <v>1</v>
      </c>
      <c r="J329" s="208">
        <v>0</v>
      </c>
      <c r="K329" s="100">
        <v>0</v>
      </c>
      <c r="L329" s="204">
        <v>12772</v>
      </c>
    </row>
    <row r="330" spans="1:12" s="2" customFormat="1" ht="14.65" customHeight="1" x14ac:dyDescent="0.2">
      <c r="A330" s="166">
        <v>44371</v>
      </c>
      <c r="B330" s="71" t="s">
        <v>1167</v>
      </c>
      <c r="C330" s="72" t="s">
        <v>1168</v>
      </c>
      <c r="D330" s="72" t="s">
        <v>1169</v>
      </c>
      <c r="E330" s="202"/>
      <c r="F330" s="203"/>
      <c r="G330" s="203"/>
      <c r="H330" s="212" t="s">
        <v>171</v>
      </c>
      <c r="I330" s="83">
        <v>1</v>
      </c>
      <c r="J330" s="208">
        <v>0</v>
      </c>
      <c r="K330" s="100">
        <v>0</v>
      </c>
      <c r="L330" s="204">
        <v>9377</v>
      </c>
    </row>
    <row r="331" spans="1:12" s="2" customFormat="1" ht="14.65" customHeight="1" x14ac:dyDescent="0.2">
      <c r="A331" s="166">
        <v>44371</v>
      </c>
      <c r="B331" s="71" t="s">
        <v>1165</v>
      </c>
      <c r="C331" s="72" t="s">
        <v>1166</v>
      </c>
      <c r="D331" s="72" t="s">
        <v>222</v>
      </c>
      <c r="E331" s="202"/>
      <c r="F331" s="203"/>
      <c r="G331" s="203"/>
      <c r="H331" s="212" t="s">
        <v>171</v>
      </c>
      <c r="I331" s="83">
        <v>1</v>
      </c>
      <c r="J331" s="208">
        <v>0</v>
      </c>
      <c r="K331" s="100">
        <v>0</v>
      </c>
      <c r="L331" s="204">
        <v>8706</v>
      </c>
    </row>
    <row r="332" spans="1:12" s="2" customFormat="1" ht="14.65" customHeight="1" x14ac:dyDescent="0.2">
      <c r="A332" s="166">
        <v>44371</v>
      </c>
      <c r="B332" s="71" t="s">
        <v>1163</v>
      </c>
      <c r="C332" s="72" t="s">
        <v>1164</v>
      </c>
      <c r="D332" s="72" t="s">
        <v>1139</v>
      </c>
      <c r="E332" s="202"/>
      <c r="F332" s="203"/>
      <c r="G332" s="203"/>
      <c r="H332" s="212" t="s">
        <v>171</v>
      </c>
      <c r="I332" s="83">
        <v>1</v>
      </c>
      <c r="J332" s="208">
        <v>0</v>
      </c>
      <c r="K332" s="100">
        <v>0</v>
      </c>
      <c r="L332" s="204">
        <v>7207</v>
      </c>
    </row>
    <row r="333" spans="1:12" s="2" customFormat="1" ht="14.65" customHeight="1" x14ac:dyDescent="0.2">
      <c r="A333" s="166">
        <v>44372</v>
      </c>
      <c r="B333" s="71" t="s">
        <v>1190</v>
      </c>
      <c r="C333" s="72" t="s">
        <v>1191</v>
      </c>
      <c r="D333" s="72" t="s">
        <v>396</v>
      </c>
      <c r="E333" s="202"/>
      <c r="F333" s="203"/>
      <c r="G333" s="203"/>
      <c r="H333" s="212" t="s">
        <v>171</v>
      </c>
      <c r="I333" s="83">
        <v>1</v>
      </c>
      <c r="J333" s="208">
        <v>0</v>
      </c>
      <c r="K333" s="100">
        <v>0</v>
      </c>
      <c r="L333" s="204">
        <v>23212</v>
      </c>
    </row>
    <row r="334" spans="1:12" s="2" customFormat="1" ht="14.65" customHeight="1" x14ac:dyDescent="0.2">
      <c r="A334" s="166">
        <v>44372</v>
      </c>
      <c r="B334" s="71" t="s">
        <v>1202</v>
      </c>
      <c r="C334" s="72" t="s">
        <v>1203</v>
      </c>
      <c r="D334" s="72" t="s">
        <v>1204</v>
      </c>
      <c r="E334" s="202"/>
      <c r="F334" s="203"/>
      <c r="G334" s="203"/>
      <c r="H334" s="212" t="s">
        <v>1205</v>
      </c>
      <c r="I334" s="83">
        <v>1</v>
      </c>
      <c r="J334" s="208">
        <v>0</v>
      </c>
      <c r="K334" s="100">
        <v>0</v>
      </c>
      <c r="L334" s="204">
        <v>2200</v>
      </c>
    </row>
    <row r="335" spans="1:12" s="2" customFormat="1" ht="14.65" customHeight="1" x14ac:dyDescent="0.2">
      <c r="A335" s="166">
        <v>44375</v>
      </c>
      <c r="B335" s="71" t="s">
        <v>1192</v>
      </c>
      <c r="C335" s="72" t="s">
        <v>1193</v>
      </c>
      <c r="D335" s="72" t="s">
        <v>85</v>
      </c>
      <c r="E335" s="202"/>
      <c r="F335" s="203"/>
      <c r="G335" s="203"/>
      <c r="H335" s="212" t="s">
        <v>410</v>
      </c>
      <c r="I335" s="83">
        <v>1</v>
      </c>
      <c r="J335" s="208">
        <v>0</v>
      </c>
      <c r="K335" s="100">
        <v>0</v>
      </c>
      <c r="L335" s="204">
        <v>5921</v>
      </c>
    </row>
    <row r="336" spans="1:12" s="2" customFormat="1" ht="14.65" customHeight="1" x14ac:dyDescent="0.2">
      <c r="A336" s="166">
        <v>44375</v>
      </c>
      <c r="B336" s="71" t="s">
        <v>1194</v>
      </c>
      <c r="C336" s="72" t="s">
        <v>1195</v>
      </c>
      <c r="D336" s="72" t="s">
        <v>522</v>
      </c>
      <c r="E336" s="202"/>
      <c r="F336" s="203"/>
      <c r="G336" s="203"/>
      <c r="H336" s="212" t="s">
        <v>410</v>
      </c>
      <c r="I336" s="83">
        <v>1</v>
      </c>
      <c r="J336" s="208">
        <v>0</v>
      </c>
      <c r="K336" s="100">
        <v>0</v>
      </c>
      <c r="L336" s="204">
        <v>5513</v>
      </c>
    </row>
    <row r="337" spans="1:12" s="2" customFormat="1" ht="14.65" customHeight="1" x14ac:dyDescent="0.2">
      <c r="A337" s="166">
        <v>44375</v>
      </c>
      <c r="B337" s="71" t="s">
        <v>1196</v>
      </c>
      <c r="C337" s="72" t="s">
        <v>1197</v>
      </c>
      <c r="D337" s="72" t="s">
        <v>1198</v>
      </c>
      <c r="E337" s="202"/>
      <c r="F337" s="203"/>
      <c r="G337" s="203"/>
      <c r="H337" s="212" t="s">
        <v>393</v>
      </c>
      <c r="I337" s="83">
        <v>1</v>
      </c>
      <c r="J337" s="208">
        <v>0</v>
      </c>
      <c r="K337" s="100">
        <v>0</v>
      </c>
      <c r="L337" s="204">
        <v>8000</v>
      </c>
    </row>
    <row r="338" spans="1:12" s="2" customFormat="1" ht="14.65" customHeight="1" x14ac:dyDescent="0.2">
      <c r="A338" s="166">
        <v>44375</v>
      </c>
      <c r="B338" s="71" t="s">
        <v>1199</v>
      </c>
      <c r="C338" s="72" t="s">
        <v>1200</v>
      </c>
      <c r="D338" s="72" t="s">
        <v>1201</v>
      </c>
      <c r="E338" s="202"/>
      <c r="F338" s="203"/>
      <c r="G338" s="203"/>
      <c r="H338" s="212" t="s">
        <v>393</v>
      </c>
      <c r="I338" s="83">
        <v>1</v>
      </c>
      <c r="J338" s="208">
        <v>0</v>
      </c>
      <c r="K338" s="100">
        <v>0</v>
      </c>
      <c r="L338" s="204">
        <v>8000</v>
      </c>
    </row>
    <row r="339" spans="1:12" s="2" customFormat="1" ht="14.65" customHeight="1" x14ac:dyDescent="0.2">
      <c r="A339" s="166">
        <v>44375</v>
      </c>
      <c r="B339" s="71" t="s">
        <v>1119</v>
      </c>
      <c r="C339" s="72" t="s">
        <v>1120</v>
      </c>
      <c r="D339" s="72" t="s">
        <v>396</v>
      </c>
      <c r="E339" s="202"/>
      <c r="F339" s="203"/>
      <c r="G339" s="203"/>
      <c r="H339" s="212" t="s">
        <v>958</v>
      </c>
      <c r="I339" s="83">
        <v>1</v>
      </c>
      <c r="J339" s="208">
        <v>0</v>
      </c>
      <c r="K339" s="100">
        <v>0</v>
      </c>
      <c r="L339" s="204">
        <v>26175</v>
      </c>
    </row>
    <row r="340" spans="1:12" s="2" customFormat="1" ht="14.65" customHeight="1" x14ac:dyDescent="0.2">
      <c r="A340" s="166">
        <v>44376</v>
      </c>
      <c r="B340" s="71" t="s">
        <v>1206</v>
      </c>
      <c r="C340" s="72" t="s">
        <v>1207</v>
      </c>
      <c r="D340" s="72"/>
      <c r="E340" s="202"/>
      <c r="F340" s="203"/>
      <c r="G340" s="203"/>
      <c r="H340" s="212" t="s">
        <v>393</v>
      </c>
      <c r="I340" s="83">
        <v>1</v>
      </c>
      <c r="J340" s="208">
        <v>0</v>
      </c>
      <c r="K340" s="100">
        <v>0</v>
      </c>
      <c r="L340" s="204">
        <v>8000</v>
      </c>
    </row>
    <row r="341" spans="1:12" s="2" customFormat="1" ht="14.65" customHeight="1" x14ac:dyDescent="0.2">
      <c r="A341" s="166">
        <v>44376</v>
      </c>
      <c r="B341" s="71" t="s">
        <v>1208</v>
      </c>
      <c r="C341" s="72" t="s">
        <v>1209</v>
      </c>
      <c r="D341" s="72" t="s">
        <v>910</v>
      </c>
      <c r="E341" s="202"/>
      <c r="F341" s="203"/>
      <c r="G341" s="203"/>
      <c r="H341" s="212" t="s">
        <v>536</v>
      </c>
      <c r="I341" s="83">
        <v>1</v>
      </c>
      <c r="J341" s="208">
        <v>0</v>
      </c>
      <c r="K341" s="100">
        <v>0</v>
      </c>
      <c r="L341" s="204">
        <v>9000</v>
      </c>
    </row>
    <row r="342" spans="1:12" s="2" customFormat="1" ht="14.65" customHeight="1" x14ac:dyDescent="0.2">
      <c r="A342" s="166">
        <v>44376</v>
      </c>
      <c r="B342" s="71" t="s">
        <v>1210</v>
      </c>
      <c r="C342" s="72" t="s">
        <v>1211</v>
      </c>
      <c r="D342" s="72"/>
      <c r="E342" s="202"/>
      <c r="F342" s="203"/>
      <c r="G342" s="203"/>
      <c r="H342" s="212" t="s">
        <v>1212</v>
      </c>
      <c r="I342" s="83">
        <v>1</v>
      </c>
      <c r="J342" s="208">
        <v>0</v>
      </c>
      <c r="K342" s="100">
        <v>0</v>
      </c>
      <c r="L342" s="204">
        <v>0</v>
      </c>
    </row>
    <row r="343" spans="1:12" s="2" customFormat="1" ht="14.65" customHeight="1" x14ac:dyDescent="0.2">
      <c r="A343" s="166">
        <v>44376</v>
      </c>
      <c r="B343" s="71" t="s">
        <v>1213</v>
      </c>
      <c r="C343" s="72" t="s">
        <v>620</v>
      </c>
      <c r="D343" s="72"/>
      <c r="E343" s="202"/>
      <c r="F343" s="203"/>
      <c r="G343" s="203"/>
      <c r="H343" s="212" t="s">
        <v>1212</v>
      </c>
      <c r="I343" s="83">
        <v>1</v>
      </c>
      <c r="J343" s="208">
        <v>0</v>
      </c>
      <c r="K343" s="100">
        <v>0</v>
      </c>
      <c r="L343" s="204">
        <v>0</v>
      </c>
    </row>
    <row r="344" spans="1:12" s="2" customFormat="1" ht="14.65" customHeight="1" x14ac:dyDescent="0.2">
      <c r="A344" s="166">
        <v>44376</v>
      </c>
      <c r="B344" s="71" t="s">
        <v>1214</v>
      </c>
      <c r="C344" s="72" t="s">
        <v>622</v>
      </c>
      <c r="D344" s="72"/>
      <c r="E344" s="202"/>
      <c r="F344" s="203"/>
      <c r="G344" s="203"/>
      <c r="H344" s="212" t="s">
        <v>1212</v>
      </c>
      <c r="I344" s="83">
        <v>1</v>
      </c>
      <c r="J344" s="208">
        <v>0</v>
      </c>
      <c r="K344" s="100">
        <v>0</v>
      </c>
      <c r="L344" s="204">
        <v>0</v>
      </c>
    </row>
    <row r="345" spans="1:12" s="2" customFormat="1" ht="14.65" customHeight="1" x14ac:dyDescent="0.2">
      <c r="A345" s="166">
        <v>44376</v>
      </c>
      <c r="B345" s="71" t="s">
        <v>1215</v>
      </c>
      <c r="C345" s="72" t="s">
        <v>1216</v>
      </c>
      <c r="D345" s="72" t="s">
        <v>285</v>
      </c>
      <c r="E345" s="202"/>
      <c r="F345" s="203"/>
      <c r="G345" s="203"/>
      <c r="H345" s="212" t="s">
        <v>410</v>
      </c>
      <c r="I345" s="83">
        <v>1</v>
      </c>
      <c r="J345" s="208">
        <v>0</v>
      </c>
      <c r="K345" s="100">
        <v>0</v>
      </c>
      <c r="L345" s="204">
        <v>6159</v>
      </c>
    </row>
    <row r="346" spans="1:12" s="2" customFormat="1" ht="14.65" customHeight="1" x14ac:dyDescent="0.2">
      <c r="A346" s="166">
        <v>44376</v>
      </c>
      <c r="B346" s="71" t="s">
        <v>1217</v>
      </c>
      <c r="C346" s="72" t="s">
        <v>1218</v>
      </c>
      <c r="D346" s="72" t="s">
        <v>1219</v>
      </c>
      <c r="E346" s="202"/>
      <c r="F346" s="203"/>
      <c r="G346" s="203"/>
      <c r="H346" s="212" t="s">
        <v>1220</v>
      </c>
      <c r="I346" s="83">
        <v>1</v>
      </c>
      <c r="J346" s="208">
        <v>0</v>
      </c>
      <c r="K346" s="100">
        <v>0</v>
      </c>
      <c r="L346" s="204">
        <v>4500</v>
      </c>
    </row>
    <row r="347" spans="1:12" s="2" customFormat="1" ht="14.65" customHeight="1" x14ac:dyDescent="0.2">
      <c r="A347" s="166">
        <v>44376</v>
      </c>
      <c r="B347" s="71" t="s">
        <v>1181</v>
      </c>
      <c r="C347" s="72" t="s">
        <v>1221</v>
      </c>
      <c r="D347" s="72" t="s">
        <v>707</v>
      </c>
      <c r="E347" s="202"/>
      <c r="F347" s="203"/>
      <c r="G347" s="203"/>
      <c r="H347" s="212" t="s">
        <v>1222</v>
      </c>
      <c r="I347" s="83">
        <v>1</v>
      </c>
      <c r="J347" s="208">
        <v>0</v>
      </c>
      <c r="K347" s="100">
        <v>400</v>
      </c>
      <c r="L347" s="204">
        <v>16000</v>
      </c>
    </row>
    <row r="348" spans="1:12" s="2" customFormat="1" ht="14.65" customHeight="1" x14ac:dyDescent="0.2">
      <c r="A348" s="166">
        <v>44377</v>
      </c>
      <c r="B348" s="71" t="s">
        <v>1312</v>
      </c>
      <c r="C348" s="72" t="s">
        <v>1313</v>
      </c>
      <c r="D348" s="72" t="s">
        <v>1314</v>
      </c>
      <c r="E348" s="202"/>
      <c r="F348" s="203"/>
      <c r="G348" s="203"/>
      <c r="H348" s="212" t="s">
        <v>842</v>
      </c>
      <c r="I348" s="83">
        <v>1</v>
      </c>
      <c r="J348" s="208">
        <v>0</v>
      </c>
      <c r="K348" s="100">
        <v>0</v>
      </c>
      <c r="L348" s="204">
        <v>2800</v>
      </c>
    </row>
    <row r="349" spans="1:12" s="2" customFormat="1" ht="14.65" customHeight="1" x14ac:dyDescent="0.2">
      <c r="A349" s="166">
        <v>44377</v>
      </c>
      <c r="B349" s="71" t="s">
        <v>855</v>
      </c>
      <c r="C349" s="72" t="s">
        <v>856</v>
      </c>
      <c r="D349" s="72" t="s">
        <v>857</v>
      </c>
      <c r="E349" s="202"/>
      <c r="F349" s="203"/>
      <c r="G349" s="203"/>
      <c r="H349" s="212" t="s">
        <v>1322</v>
      </c>
      <c r="I349" s="83">
        <v>1</v>
      </c>
      <c r="J349" s="208">
        <v>0</v>
      </c>
      <c r="K349" s="100">
        <v>0</v>
      </c>
      <c r="L349" s="204">
        <v>40000</v>
      </c>
    </row>
    <row r="350" spans="1:12" s="2" customFormat="1" ht="14.65" customHeight="1" x14ac:dyDescent="0.2">
      <c r="A350" s="166">
        <v>44377</v>
      </c>
      <c r="B350" s="71" t="s">
        <v>1323</v>
      </c>
      <c r="C350" s="72" t="s">
        <v>1324</v>
      </c>
      <c r="D350" s="72" t="s">
        <v>312</v>
      </c>
      <c r="E350" s="202"/>
      <c r="F350" s="203"/>
      <c r="G350" s="203"/>
      <c r="H350" s="212" t="s">
        <v>175</v>
      </c>
      <c r="I350" s="83">
        <v>1</v>
      </c>
      <c r="J350" s="208">
        <v>0</v>
      </c>
      <c r="K350" s="100">
        <v>0</v>
      </c>
      <c r="L350" s="204">
        <v>24536</v>
      </c>
    </row>
    <row r="351" spans="1:12" s="2" customFormat="1" ht="14.65" customHeight="1" x14ac:dyDescent="0.2">
      <c r="A351" s="166">
        <v>44377</v>
      </c>
      <c r="B351" s="71" t="s">
        <v>1325</v>
      </c>
      <c r="C351" s="72" t="s">
        <v>1326</v>
      </c>
      <c r="D351" s="72" t="s">
        <v>885</v>
      </c>
      <c r="E351" s="202"/>
      <c r="F351" s="203"/>
      <c r="G351" s="203"/>
      <c r="H351" s="212" t="s">
        <v>175</v>
      </c>
      <c r="I351" s="83">
        <v>1</v>
      </c>
      <c r="J351" s="208">
        <v>0</v>
      </c>
      <c r="K351" s="100">
        <v>0</v>
      </c>
      <c r="L351" s="204">
        <v>7990</v>
      </c>
    </row>
    <row r="352" spans="1:12" s="2" customFormat="1" ht="14.65" customHeight="1" x14ac:dyDescent="0.2">
      <c r="A352" s="166">
        <v>44377</v>
      </c>
      <c r="B352" s="71" t="s">
        <v>1327</v>
      </c>
      <c r="C352" s="72" t="s">
        <v>1328</v>
      </c>
      <c r="D352" s="72" t="s">
        <v>1329</v>
      </c>
      <c r="E352" s="202"/>
      <c r="F352" s="203"/>
      <c r="G352" s="203"/>
      <c r="H352" s="212" t="s">
        <v>1330</v>
      </c>
      <c r="I352" s="83">
        <v>1</v>
      </c>
      <c r="J352" s="208">
        <v>0</v>
      </c>
      <c r="K352" s="100">
        <v>0</v>
      </c>
      <c r="L352" s="204">
        <v>9528</v>
      </c>
    </row>
    <row r="353" spans="1:12" s="2" customFormat="1" ht="14.65" customHeight="1" x14ac:dyDescent="0.2">
      <c r="A353" s="166">
        <v>44377</v>
      </c>
      <c r="B353" s="71" t="s">
        <v>1331</v>
      </c>
      <c r="C353" s="72" t="s">
        <v>1332</v>
      </c>
      <c r="D353" s="72" t="s">
        <v>429</v>
      </c>
      <c r="E353" s="202"/>
      <c r="F353" s="203"/>
      <c r="G353" s="203"/>
      <c r="H353" s="212" t="s">
        <v>1333</v>
      </c>
      <c r="I353" s="83">
        <v>1</v>
      </c>
      <c r="J353" s="208">
        <v>1259</v>
      </c>
      <c r="K353" s="100">
        <v>60</v>
      </c>
      <c r="L353" s="204">
        <v>68000</v>
      </c>
    </row>
    <row r="354" spans="1:12" s="2" customFormat="1" ht="14.65" customHeight="1" x14ac:dyDescent="0.2">
      <c r="A354" s="166">
        <v>44377</v>
      </c>
      <c r="B354" s="71" t="s">
        <v>1315</v>
      </c>
      <c r="C354" s="72" t="s">
        <v>1316</v>
      </c>
      <c r="D354" s="72" t="s">
        <v>1318</v>
      </c>
      <c r="E354" s="202"/>
      <c r="F354" s="203"/>
      <c r="G354" s="203"/>
      <c r="H354" s="212" t="s">
        <v>1317</v>
      </c>
      <c r="I354" s="83">
        <v>1</v>
      </c>
      <c r="J354" s="208">
        <v>0</v>
      </c>
      <c r="K354" s="100">
        <v>0</v>
      </c>
      <c r="L354" s="204">
        <v>20000</v>
      </c>
    </row>
    <row r="355" spans="1:12" s="2" customFormat="1" ht="15" customHeight="1" x14ac:dyDescent="0.2">
      <c r="A355" s="320"/>
      <c r="B355" s="46"/>
      <c r="C355" s="47"/>
      <c r="D355" s="48"/>
      <c r="E355" s="47"/>
      <c r="F355" s="47"/>
      <c r="G355" s="49"/>
      <c r="H355" s="21" t="s">
        <v>13</v>
      </c>
      <c r="I355" s="177">
        <f>SUM(I108:I354)</f>
        <v>247</v>
      </c>
      <c r="J355" s="178">
        <f>SUM(J108:J354)</f>
        <v>4149</v>
      </c>
      <c r="K355" s="101">
        <f>SUM(K108:K354)</f>
        <v>2521</v>
      </c>
      <c r="L355" s="179">
        <f>SUM(L108:L354)</f>
        <v>2755111</v>
      </c>
    </row>
    <row r="356" spans="1:12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</row>
    <row r="357" spans="1:12" s="2" customFormat="1" ht="15" customHeight="1" x14ac:dyDescent="0.2"/>
    <row r="358" spans="1:12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</row>
    <row r="359" spans="1:12" s="2" customFormat="1" ht="15" customHeight="1" x14ac:dyDescent="0.2"/>
    <row r="360" spans="1:12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</row>
    <row r="361" spans="1:12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</row>
    <row r="362" spans="1:12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</row>
    <row r="363" spans="1:12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</row>
    <row r="364" spans="1:12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</row>
    <row r="365" spans="1:12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</row>
    <row r="366" spans="1:12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</row>
    <row r="367" spans="1:12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</row>
    <row r="368" spans="1:12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</row>
    <row r="369" spans="1:12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</row>
    <row r="370" spans="1:12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</row>
    <row r="371" spans="1:12" s="2" customFormat="1" ht="15.7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</row>
    <row r="372" spans="1:12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</row>
    <row r="373" spans="1:12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</row>
    <row r="374" spans="1:12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</row>
    <row r="375" spans="1:12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</row>
    <row r="376" spans="1:12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</row>
    <row r="377" spans="1:12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</row>
    <row r="378" spans="1:12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</row>
    <row r="379" spans="1:12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</row>
    <row r="380" spans="1:12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</row>
    <row r="381" spans="1:12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</row>
    <row r="382" spans="1:12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</row>
    <row r="383" spans="1:12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</row>
    <row r="384" spans="1:12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</row>
    <row r="385" spans="1:13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</row>
    <row r="386" spans="1:13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</row>
    <row r="387" spans="1:13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</row>
    <row r="388" spans="1:13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</row>
    <row r="389" spans="1:13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</row>
    <row r="390" spans="1:13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</row>
    <row r="391" spans="1:13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</row>
    <row r="392" spans="1:13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</row>
    <row r="393" spans="1:13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</row>
    <row r="394" spans="1:13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</row>
    <row r="395" spans="1:13" s="2" customFormat="1" ht="15" customHeight="1" x14ac:dyDescent="0.2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"/>
    </row>
    <row r="396" spans="1:13" s="2" customFormat="1" ht="15" customHeight="1" x14ac:dyDescent="0.2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"/>
    </row>
    <row r="397" spans="1:13" s="2" customFormat="1" ht="15" customHeight="1" x14ac:dyDescent="0.2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"/>
    </row>
    <row r="398" spans="1:13" s="2" customFormat="1" ht="15" customHeight="1" x14ac:dyDescent="0.2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"/>
    </row>
    <row r="399" spans="1:13" s="2" customFormat="1" ht="15" customHeight="1" x14ac:dyDescent="0.2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"/>
    </row>
    <row r="400" spans="1:13" s="2" customFormat="1" ht="15.75" customHeight="1" x14ac:dyDescent="0.2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"/>
      <c r="M400" s="1"/>
    </row>
    <row r="401" spans="1:13" s="2" customFormat="1" ht="15" customHeight="1" x14ac:dyDescent="0.2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"/>
      <c r="M401" s="1"/>
    </row>
    <row r="402" spans="1:13" s="2" customFormat="1" ht="15" customHeight="1" x14ac:dyDescent="0.2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"/>
      <c r="M402" s="1"/>
    </row>
    <row r="403" spans="1:13" s="2" customFormat="1" ht="15" customHeight="1" x14ac:dyDescent="0.2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"/>
    </row>
    <row r="404" spans="1:13" s="2" customFormat="1" ht="15" customHeight="1" x14ac:dyDescent="0.2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"/>
      <c r="M404" s="250" t="s">
        <v>52</v>
      </c>
    </row>
    <row r="405" spans="1:13" s="2" customFormat="1" ht="15" customHeight="1" x14ac:dyDescent="0.2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"/>
    </row>
    <row r="406" spans="1:13" s="2" customFormat="1" ht="15" customHeight="1" x14ac:dyDescent="0.2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"/>
    </row>
    <row r="407" spans="1:13" s="2" customFormat="1" ht="15" customHeight="1" x14ac:dyDescent="0.2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"/>
      <c r="M407" s="1"/>
    </row>
    <row r="408" spans="1:13" s="2" customFormat="1" ht="15" customHeight="1" x14ac:dyDescent="0.2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"/>
      <c r="M408" s="1"/>
    </row>
    <row r="409" spans="1:13" s="2" customFormat="1" ht="1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"/>
      <c r="M409" s="1"/>
    </row>
    <row r="410" spans="1:13" s="2" customFormat="1" ht="15" customHeight="1" x14ac:dyDescent="0.2"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B411" s="25"/>
      <c r="C411" s="26"/>
      <c r="D411" s="1"/>
      <c r="E411" s="26"/>
      <c r="F411" s="26"/>
      <c r="G411" s="26"/>
      <c r="I411" s="27"/>
      <c r="J411" s="28"/>
      <c r="K411" s="29"/>
      <c r="L411" s="5"/>
      <c r="M411" s="1"/>
    </row>
    <row r="412" spans="1:13" s="2" customFormat="1" ht="15" customHeight="1" x14ac:dyDescent="0.2">
      <c r="B412" s="25"/>
      <c r="C412" s="26"/>
      <c r="D412" s="1"/>
      <c r="E412" s="26"/>
      <c r="F412" s="26"/>
      <c r="G412" s="26"/>
      <c r="H412" s="30"/>
      <c r="I412" s="31"/>
      <c r="J412" s="1"/>
      <c r="K412" s="26"/>
      <c r="L412" s="5"/>
      <c r="M412" s="1"/>
    </row>
    <row r="413" spans="1:13" s="2" customFormat="1" ht="15" customHeight="1" x14ac:dyDescent="0.2">
      <c r="B413" s="25"/>
      <c r="C413" s="26"/>
      <c r="D413" s="1"/>
      <c r="E413" s="26"/>
      <c r="F413" s="26"/>
      <c r="G413" s="26"/>
      <c r="H413" s="30"/>
      <c r="I413" s="31"/>
      <c r="J413" s="1"/>
      <c r="K413" s="26"/>
      <c r="L413" s="5"/>
      <c r="M413" s="1"/>
    </row>
    <row r="414" spans="1:13" s="2" customFormat="1" ht="15" customHeight="1" x14ac:dyDescent="0.2">
      <c r="B414" s="25"/>
      <c r="C414" s="26"/>
      <c r="D414" s="1"/>
      <c r="E414" s="26"/>
      <c r="F414" s="26"/>
      <c r="G414" s="26"/>
      <c r="H414" s="30"/>
      <c r="I414" s="31"/>
      <c r="J414" s="1"/>
      <c r="K414" s="26"/>
      <c r="L414" s="5"/>
      <c r="M414" s="1"/>
    </row>
    <row r="415" spans="1:13" s="2" customFormat="1" ht="15" customHeight="1" x14ac:dyDescent="0.2">
      <c r="B415" s="25"/>
      <c r="C415" s="26"/>
      <c r="D415" s="1"/>
      <c r="E415" s="26"/>
      <c r="F415" s="26"/>
      <c r="G415" s="26"/>
      <c r="H415" s="30"/>
      <c r="I415" s="31"/>
      <c r="J415" s="1"/>
      <c r="K415" s="26"/>
      <c r="L415" s="5"/>
      <c r="M415" s="1"/>
    </row>
    <row r="416" spans="1:13" s="2" customFormat="1" ht="15" customHeight="1" x14ac:dyDescent="0.2">
      <c r="B416" s="25"/>
      <c r="C416" s="26"/>
      <c r="D416" s="1"/>
      <c r="E416" s="26"/>
      <c r="F416" s="26"/>
      <c r="G416" s="26"/>
      <c r="H416" s="30"/>
      <c r="I416" s="31"/>
      <c r="J416" s="1"/>
      <c r="K416" s="26"/>
      <c r="L416" s="5"/>
      <c r="M416" s="1"/>
    </row>
    <row r="417" spans="1:13" s="2" customFormat="1" ht="15" customHeight="1" x14ac:dyDescent="0.2">
      <c r="A417" s="4"/>
      <c r="B417" s="25"/>
      <c r="C417" s="26"/>
      <c r="D417" s="1"/>
      <c r="E417" s="26"/>
      <c r="F417" s="26"/>
      <c r="G417" s="26"/>
      <c r="H417" s="30"/>
      <c r="I417" s="31"/>
      <c r="J417" s="1"/>
      <c r="K417" s="26"/>
      <c r="L417" s="5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</row>
    <row r="433" spans="1:13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</row>
    <row r="434" spans="1:13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</row>
    <row r="435" spans="1:13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</row>
    <row r="436" spans="1:13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</row>
    <row r="437" spans="1:13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13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13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13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13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13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</row>
    <row r="443" spans="1:13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</row>
    <row r="444" spans="1:13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  <c r="M444" s="1"/>
    </row>
    <row r="445" spans="1:13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13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13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13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13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13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13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13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13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13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13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13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  <c r="M456" s="1"/>
    </row>
    <row r="457" spans="1:13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13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</row>
    <row r="459" spans="1:13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</row>
    <row r="460" spans="1:13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13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87"/>
      <c r="M461" s="1"/>
    </row>
    <row r="462" spans="1:13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13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  <c r="M463" s="1"/>
    </row>
    <row r="464" spans="1:13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  <c r="M464" s="1"/>
    </row>
    <row r="465" spans="1:13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  <c r="M465" s="1"/>
    </row>
    <row r="466" spans="1:13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  <c r="M466" s="1"/>
    </row>
    <row r="467" spans="1:13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  <c r="M467" s="1"/>
    </row>
    <row r="468" spans="1:13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  <c r="M468" s="1"/>
    </row>
    <row r="469" spans="1:13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  <c r="M469" s="1"/>
    </row>
    <row r="470" spans="1:13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13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</row>
    <row r="472" spans="1:13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1"/>
      <c r="M472" s="1"/>
    </row>
    <row r="473" spans="1:13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1"/>
      <c r="M473" s="1"/>
    </row>
    <row r="474" spans="1:13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1"/>
      <c r="M474" s="1"/>
    </row>
    <row r="475" spans="1:13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1"/>
      <c r="M475" s="1"/>
    </row>
    <row r="476" spans="1:13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1"/>
      <c r="M476" s="1"/>
    </row>
    <row r="477" spans="1:13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1"/>
      <c r="M477" s="1"/>
    </row>
    <row r="478" spans="1:13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1"/>
      <c r="M478" s="1"/>
    </row>
    <row r="479" spans="1:13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1"/>
      <c r="M479" s="1"/>
    </row>
    <row r="480" spans="1:13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1"/>
      <c r="M480" s="1"/>
    </row>
    <row r="481" spans="1:13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1"/>
      <c r="M481" s="1"/>
    </row>
    <row r="482" spans="1:13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1"/>
      <c r="M482" s="1"/>
    </row>
    <row r="483" spans="1:13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1"/>
      <c r="M483" s="1"/>
    </row>
    <row r="484" spans="1:13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1"/>
      <c r="M484" s="1"/>
    </row>
    <row r="485" spans="1:13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1"/>
      <c r="M485" s="1"/>
    </row>
    <row r="486" spans="1:13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1"/>
      <c r="M486" s="1"/>
    </row>
    <row r="487" spans="1:13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1"/>
      <c r="M487" s="1"/>
    </row>
    <row r="488" spans="1:13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1"/>
      <c r="M488" s="1"/>
    </row>
    <row r="489" spans="1:13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1"/>
      <c r="M489" s="1"/>
    </row>
    <row r="490" spans="1:13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1"/>
      <c r="M490" s="1"/>
    </row>
    <row r="491" spans="1:13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1"/>
      <c r="M491" s="1"/>
    </row>
    <row r="492" spans="1:13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1"/>
      <c r="M492" s="1"/>
    </row>
    <row r="493" spans="1:13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  <c r="M493" s="1"/>
    </row>
    <row r="494" spans="1:13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  <c r="M494" s="1"/>
    </row>
    <row r="495" spans="1:13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  <c r="M495" s="1"/>
    </row>
    <row r="496" spans="1:13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  <c r="M496" s="1"/>
    </row>
    <row r="497" spans="1:13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  <c r="M497" s="1"/>
    </row>
    <row r="498" spans="1:13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  <c r="M498" s="1"/>
    </row>
    <row r="499" spans="1:13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  <c r="M499" s="1"/>
    </row>
    <row r="500" spans="1:13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  <c r="M500" s="1"/>
    </row>
    <row r="501" spans="1:13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  <c r="M501" s="1"/>
    </row>
    <row r="502" spans="1:13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  <c r="M502" s="1"/>
    </row>
    <row r="503" spans="1:13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  <c r="M503" s="1"/>
    </row>
    <row r="504" spans="1:13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  <c r="M504" s="1"/>
    </row>
    <row r="505" spans="1:13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  <c r="M505" s="1"/>
    </row>
    <row r="506" spans="1:13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  <c r="M506" s="1"/>
    </row>
    <row r="507" spans="1:13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  <c r="M507" s="1"/>
    </row>
    <row r="508" spans="1:13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  <c r="M508" s="1"/>
    </row>
    <row r="509" spans="1:13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  <c r="M509" s="1"/>
    </row>
    <row r="510" spans="1:13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  <c r="M510" s="1"/>
    </row>
    <row r="511" spans="1:13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  <c r="M511" s="1"/>
    </row>
    <row r="512" spans="1:13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  <c r="M512" s="1"/>
    </row>
    <row r="513" spans="1:13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  <c r="M513" s="1"/>
    </row>
    <row r="514" spans="1:13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  <c r="M514" s="1"/>
    </row>
    <row r="515" spans="1:13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  <c r="M515" s="1"/>
    </row>
    <row r="516" spans="1:13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  <c r="M516" s="1"/>
    </row>
    <row r="517" spans="1:13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  <c r="M517" s="1"/>
    </row>
    <row r="518" spans="1:13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  <c r="M518" s="1"/>
    </row>
    <row r="519" spans="1:13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  <c r="M519" s="1"/>
    </row>
    <row r="520" spans="1:13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  <c r="M520" s="1"/>
    </row>
    <row r="521" spans="1:13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  <c r="M521" s="1"/>
    </row>
    <row r="522" spans="1:13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  <c r="M522" s="1"/>
    </row>
    <row r="523" spans="1:13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  <c r="M523" s="1"/>
    </row>
    <row r="524" spans="1:13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  <c r="M524" s="1"/>
    </row>
    <row r="525" spans="1:13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  <c r="M525" s="1"/>
    </row>
    <row r="526" spans="1:13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  <c r="M526" s="1"/>
    </row>
    <row r="527" spans="1:13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  <c r="M527" s="1"/>
    </row>
    <row r="528" spans="1:13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  <c r="M528" s="1"/>
    </row>
    <row r="529" spans="1:13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  <c r="M529" s="1"/>
    </row>
    <row r="530" spans="1:13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  <c r="M530" s="1"/>
    </row>
    <row r="531" spans="1:13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  <c r="M531" s="1"/>
    </row>
    <row r="532" spans="1:13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  <c r="M532" s="1"/>
    </row>
    <row r="533" spans="1:13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  <c r="M533" s="1"/>
    </row>
    <row r="534" spans="1:13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  <c r="M534" s="1"/>
    </row>
    <row r="535" spans="1:13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  <c r="M535" s="1"/>
    </row>
    <row r="536" spans="1:13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  <c r="M536" s="1"/>
    </row>
    <row r="537" spans="1:13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  <c r="M537" s="1"/>
    </row>
    <row r="538" spans="1:13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  <c r="M538" s="1"/>
    </row>
    <row r="539" spans="1:13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  <c r="M539" s="1"/>
    </row>
    <row r="540" spans="1:13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  <c r="M540" s="1"/>
    </row>
    <row r="541" spans="1:13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  <c r="M541" s="1"/>
    </row>
    <row r="542" spans="1:13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  <c r="M542" s="1"/>
    </row>
    <row r="543" spans="1:13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  <c r="M543" s="1"/>
    </row>
    <row r="544" spans="1:13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  <c r="M544" s="1"/>
    </row>
    <row r="545" spans="1:13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  <c r="M545" s="1"/>
    </row>
    <row r="546" spans="1:13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  <c r="M546" s="1"/>
    </row>
    <row r="547" spans="1:13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  <c r="M547" s="1"/>
    </row>
    <row r="548" spans="1:13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  <c r="M548" s="1"/>
    </row>
    <row r="549" spans="1:13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  <c r="M549" s="1"/>
    </row>
    <row r="550" spans="1:13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  <c r="M550" s="1"/>
    </row>
    <row r="551" spans="1:13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  <c r="M551" s="1"/>
    </row>
    <row r="552" spans="1:13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  <c r="M552" s="1"/>
    </row>
    <row r="553" spans="1:13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  <c r="M553" s="1"/>
    </row>
    <row r="554" spans="1:13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  <c r="M554" s="1"/>
    </row>
    <row r="555" spans="1:13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  <c r="M555" s="1"/>
    </row>
    <row r="556" spans="1:13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  <c r="M556" s="1"/>
    </row>
    <row r="557" spans="1:13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  <c r="M557" s="1"/>
    </row>
    <row r="558" spans="1:13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  <c r="M558" s="1"/>
    </row>
    <row r="559" spans="1:13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  <c r="M559" s="1"/>
    </row>
    <row r="560" spans="1:13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  <c r="M560" s="1"/>
    </row>
    <row r="561" spans="1:13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  <c r="M561" s="1"/>
    </row>
    <row r="562" spans="1:13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  <c r="M562" s="1"/>
    </row>
    <row r="563" spans="1:13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  <c r="M563" s="1"/>
    </row>
    <row r="564" spans="1:13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  <c r="M564" s="1"/>
    </row>
    <row r="565" spans="1:13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  <c r="M565" s="1"/>
    </row>
    <row r="566" spans="1:13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  <c r="M566" s="1"/>
    </row>
    <row r="567" spans="1:13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  <c r="M567" s="1"/>
    </row>
    <row r="568" spans="1:13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  <c r="M568" s="1"/>
    </row>
    <row r="569" spans="1:13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  <c r="M569" s="1"/>
    </row>
    <row r="570" spans="1:13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  <c r="M570" s="1"/>
    </row>
    <row r="571" spans="1:13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  <c r="M571" s="1"/>
    </row>
    <row r="572" spans="1:13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  <c r="M572" s="1"/>
    </row>
    <row r="573" spans="1:13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  <c r="M573" s="1"/>
    </row>
    <row r="574" spans="1:13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  <c r="M574" s="1"/>
    </row>
    <row r="575" spans="1:13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  <c r="M575" s="1"/>
    </row>
    <row r="576" spans="1:13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  <c r="M576" s="1"/>
    </row>
    <row r="577" spans="1:13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  <c r="M577" s="1"/>
    </row>
    <row r="578" spans="1:13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  <c r="M578" s="1"/>
    </row>
    <row r="579" spans="1:13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  <c r="M579" s="1"/>
    </row>
    <row r="580" spans="1:13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  <c r="M580" s="1"/>
    </row>
    <row r="581" spans="1:13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  <c r="M581" s="1"/>
    </row>
    <row r="582" spans="1:13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  <c r="M582" s="1"/>
    </row>
    <row r="583" spans="1:13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  <c r="M583" s="1"/>
    </row>
    <row r="584" spans="1:13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  <c r="M584" s="1"/>
    </row>
    <row r="585" spans="1:13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  <c r="M585" s="1"/>
    </row>
    <row r="586" spans="1:13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  <c r="M586" s="1"/>
    </row>
    <row r="587" spans="1:13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  <c r="M587" s="1"/>
    </row>
    <row r="588" spans="1:13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  <c r="M588" s="1"/>
    </row>
    <row r="589" spans="1:13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  <c r="M589" s="1"/>
    </row>
    <row r="590" spans="1:13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  <c r="M590" s="1"/>
    </row>
    <row r="591" spans="1:13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  <c r="M591" s="1"/>
    </row>
    <row r="592" spans="1:13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  <c r="M592" s="1"/>
    </row>
    <row r="593" spans="1:13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  <c r="M593" s="1"/>
    </row>
    <row r="594" spans="1:13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  <c r="M594" s="1"/>
    </row>
    <row r="595" spans="1:13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  <c r="M595" s="1"/>
    </row>
    <row r="596" spans="1:13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  <c r="M596" s="1"/>
    </row>
    <row r="597" spans="1:13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  <c r="M597" s="1"/>
    </row>
    <row r="598" spans="1:13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  <c r="M598" s="1"/>
    </row>
    <row r="599" spans="1:13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  <c r="M599" s="1"/>
    </row>
    <row r="600" spans="1:13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  <c r="M600" s="1"/>
    </row>
    <row r="601" spans="1:13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  <c r="M601" s="1"/>
    </row>
    <row r="602" spans="1:13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  <c r="M602" s="1"/>
    </row>
    <row r="603" spans="1:13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  <c r="M603" s="1"/>
    </row>
    <row r="604" spans="1:13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  <c r="M604" s="1"/>
    </row>
    <row r="605" spans="1:13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  <c r="M605" s="1"/>
    </row>
    <row r="606" spans="1:13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  <c r="M606" s="1"/>
    </row>
    <row r="607" spans="1:13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  <c r="M607" s="1"/>
    </row>
    <row r="608" spans="1:13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  <c r="M608" s="1"/>
    </row>
    <row r="609" spans="1:13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  <c r="M609" s="1"/>
    </row>
    <row r="610" spans="1:13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  <c r="M610" s="1"/>
    </row>
    <row r="611" spans="1:13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  <c r="M611" s="1"/>
    </row>
    <row r="612" spans="1:13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  <c r="M612" s="1"/>
    </row>
    <row r="613" spans="1:13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  <c r="M613" s="1"/>
    </row>
    <row r="614" spans="1:13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  <c r="M614" s="1"/>
    </row>
    <row r="615" spans="1:13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  <c r="M615" s="1"/>
    </row>
    <row r="616" spans="1:13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  <c r="M616" s="1"/>
    </row>
    <row r="617" spans="1:13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  <c r="M617" s="1"/>
    </row>
    <row r="618" spans="1:13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  <c r="M618" s="1"/>
    </row>
    <row r="619" spans="1:13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  <c r="M619" s="1"/>
    </row>
    <row r="620" spans="1:13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  <c r="M620" s="1"/>
    </row>
    <row r="621" spans="1:13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  <c r="M621" s="1"/>
    </row>
    <row r="622" spans="1:13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  <c r="M622" s="1"/>
    </row>
    <row r="623" spans="1:13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  <c r="M623" s="1"/>
    </row>
    <row r="624" spans="1:13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  <c r="M624" s="1"/>
    </row>
    <row r="625" spans="1:21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  <c r="M625" s="1"/>
    </row>
    <row r="626" spans="1:21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  <c r="M626" s="1"/>
    </row>
    <row r="627" spans="1:21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  <c r="M627" s="1"/>
    </row>
    <row r="628" spans="1:21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  <c r="M628" s="1"/>
    </row>
    <row r="629" spans="1:21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  <c r="M629" s="1"/>
    </row>
    <row r="630" spans="1:21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  <c r="M630" s="1"/>
    </row>
    <row r="631" spans="1:21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  <c r="M631" s="1"/>
    </row>
    <row r="632" spans="1:21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  <c r="M632" s="1"/>
    </row>
    <row r="633" spans="1:21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  <c r="M633" s="1"/>
    </row>
    <row r="634" spans="1:21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  <c r="M634" s="1"/>
    </row>
    <row r="635" spans="1:21" s="2" customFormat="1" ht="16.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  <c r="M635" s="1"/>
      <c r="N635" s="1"/>
      <c r="O635" s="1"/>
      <c r="P635" s="1"/>
      <c r="Q635" s="1"/>
      <c r="R635" s="1"/>
      <c r="S635" s="1"/>
      <c r="T635" s="1"/>
      <c r="U635" s="1"/>
    </row>
    <row r="636" spans="1:21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  <c r="M636" s="1"/>
    </row>
    <row r="637" spans="1:21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  <c r="M637" s="1"/>
    </row>
    <row r="638" spans="1:21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  <c r="M638" s="1"/>
    </row>
    <row r="639" spans="1:21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  <c r="M639" s="1"/>
    </row>
    <row r="640" spans="1:21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  <c r="M640" s="1"/>
    </row>
    <row r="641" spans="1:13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  <c r="M641" s="1"/>
    </row>
    <row r="642" spans="1:13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  <c r="M642" s="1"/>
    </row>
    <row r="643" spans="1:13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  <c r="M643" s="1"/>
    </row>
    <row r="644" spans="1:13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  <c r="M644" s="1"/>
    </row>
    <row r="645" spans="1:13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  <c r="M645" s="1"/>
    </row>
    <row r="646" spans="1:13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  <c r="M646" s="1"/>
    </row>
    <row r="647" spans="1:13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  <c r="M648" s="1"/>
    </row>
    <row r="649" spans="1:13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21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21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21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21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</row>
    <row r="661" spans="1:21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21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21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21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</row>
    <row r="665" spans="1:21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21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21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</row>
    <row r="668" spans="1:21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21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</row>
    <row r="670" spans="1:21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21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21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  <c r="N672" s="1"/>
      <c r="O672" s="1"/>
      <c r="P672" s="1"/>
      <c r="Q672" s="1"/>
      <c r="R672" s="1"/>
      <c r="S672" s="1"/>
      <c r="T672" s="1"/>
      <c r="U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</row>
    <row r="721" spans="1:12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</row>
    <row r="722" spans="1:12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</row>
    <row r="723" spans="1:12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</row>
    <row r="724" spans="1:12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</row>
    <row r="725" spans="1:12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</row>
    <row r="726" spans="1:12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</row>
    <row r="727" spans="1:12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</row>
    <row r="728" spans="1:12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</row>
    <row r="729" spans="1:12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</row>
    <row r="730" spans="1:12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</row>
    <row r="731" spans="1:12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</row>
    <row r="732" spans="1:12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</row>
    <row r="733" spans="1:12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</row>
    <row r="734" spans="1:12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</row>
    <row r="735" spans="1:12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</row>
    <row r="736" spans="1:12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</row>
    <row r="737" spans="1:12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</row>
    <row r="738" spans="1:12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</row>
    <row r="739" spans="1:12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</row>
    <row r="740" spans="1:12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</row>
    <row r="741" spans="1:12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</row>
    <row r="742" spans="1:12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</row>
    <row r="743" spans="1:12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</row>
    <row r="744" spans="1:12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</row>
    <row r="745" spans="1:12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</row>
    <row r="746" spans="1:12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</row>
    <row r="747" spans="1:12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</row>
    <row r="748" spans="1:12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</row>
    <row r="749" spans="1:12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</row>
    <row r="750" spans="1:12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</row>
    <row r="751" spans="1:12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</row>
    <row r="752" spans="1:12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</row>
    <row r="753" spans="1:12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</row>
    <row r="754" spans="1:12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</row>
    <row r="755" spans="1:12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</row>
    <row r="756" spans="1:12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</row>
    <row r="757" spans="1:12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</row>
    <row r="758" spans="1:12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</row>
    <row r="759" spans="1:12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</row>
    <row r="760" spans="1:12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</row>
    <row r="761" spans="1:12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</row>
    <row r="762" spans="1:12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</row>
    <row r="763" spans="1:12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</row>
    <row r="764" spans="1:12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</row>
    <row r="765" spans="1:12" s="2" customFormat="1" ht="1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</row>
    <row r="766" spans="1:12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</row>
    <row r="767" spans="1:12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</row>
    <row r="768" spans="1:12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</row>
    <row r="769" spans="1:12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</row>
    <row r="770" spans="1:12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</row>
    <row r="771" spans="1:12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</row>
    <row r="772" spans="1:12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</row>
    <row r="773" spans="1:12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</row>
    <row r="774" spans="1:12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</row>
    <row r="775" spans="1:12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</row>
    <row r="776" spans="1:12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</row>
    <row r="777" spans="1:12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</row>
    <row r="778" spans="1:12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</row>
    <row r="779" spans="1:12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</row>
    <row r="780" spans="1:12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</row>
    <row r="781" spans="1:12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</row>
    <row r="782" spans="1:12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</row>
    <row r="783" spans="1:12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</row>
    <row r="784" spans="1:12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</row>
    <row r="785" spans="1:12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</row>
    <row r="786" spans="1:12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</row>
    <row r="787" spans="1:12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</row>
    <row r="788" spans="1:12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</row>
    <row r="789" spans="1:12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</row>
    <row r="790" spans="1:12" s="2" customFormat="1" ht="14.2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</row>
    <row r="791" spans="1:12" s="2" customFormat="1" ht="14.2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</row>
    <row r="792" spans="1:12" s="2" customFormat="1" ht="14.2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</row>
    <row r="793" spans="1:12" s="2" customFormat="1" ht="14.2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</row>
    <row r="794" spans="1:12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</row>
    <row r="795" spans="1:12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</row>
    <row r="796" spans="1:12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</row>
    <row r="797" spans="1:12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</row>
    <row r="798" spans="1:12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</row>
    <row r="799" spans="1:12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</row>
    <row r="800" spans="1:12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</row>
    <row r="801" spans="1:12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</row>
    <row r="802" spans="1:12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</row>
    <row r="803" spans="1:12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</row>
    <row r="804" spans="1:12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</row>
    <row r="805" spans="1:12" s="2" customFormat="1" ht="1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</row>
    <row r="806" spans="1:12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</row>
    <row r="807" spans="1:12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</row>
    <row r="808" spans="1:12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</row>
    <row r="809" spans="1:12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</row>
    <row r="810" spans="1:12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</row>
    <row r="811" spans="1:12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</row>
    <row r="812" spans="1:12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</row>
    <row r="813" spans="1:12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</row>
    <row r="814" spans="1:12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</row>
    <row r="815" spans="1:12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</row>
    <row r="816" spans="1:12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</row>
    <row r="817" spans="1:13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  <c r="M821" s="1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  <c r="M824" s="1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  <c r="M826" s="1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  <c r="M827" s="1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  <c r="M828" s="1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  <c r="M829" s="1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  <c r="M831" s="1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  <c r="M832" s="1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  <c r="M833" s="1"/>
    </row>
    <row r="834" spans="1:13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  <c r="M834" s="1"/>
    </row>
    <row r="835" spans="1:13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  <c r="M835" s="1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  <c r="M836" s="1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  <c r="M837" s="1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  <c r="M838" s="1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  <c r="M839" s="1"/>
    </row>
    <row r="840" spans="1:13" s="2" customFormat="1" ht="1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  <c r="M840" s="1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  <c r="M841" s="1"/>
    </row>
    <row r="842" spans="1:13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  <c r="M842" s="1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  <c r="M843" s="1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  <c r="M845" s="1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  <c r="M846" s="1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  <c r="M847" s="1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  <c r="M848" s="1"/>
    </row>
    <row r="849" spans="1:13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  <c r="M849" s="1"/>
    </row>
    <row r="850" spans="1:13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  <c r="M850" s="1"/>
    </row>
    <row r="851" spans="1:13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  <c r="M851" s="1"/>
    </row>
    <row r="852" spans="1:13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  <c r="M852" s="1"/>
    </row>
    <row r="853" spans="1:13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  <c r="M853" s="1"/>
    </row>
    <row r="854" spans="1:13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  <c r="M854" s="1"/>
    </row>
    <row r="855" spans="1:13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  <c r="M855" s="1"/>
    </row>
    <row r="856" spans="1:13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  <c r="M856" s="1"/>
    </row>
    <row r="857" spans="1:13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  <c r="M857" s="1"/>
    </row>
    <row r="858" spans="1:13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  <c r="M858" s="1"/>
    </row>
    <row r="859" spans="1:13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  <c r="M859" s="1"/>
    </row>
    <row r="860" spans="1:13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  <c r="M860" s="1"/>
    </row>
    <row r="861" spans="1:13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  <c r="M861" s="1"/>
    </row>
    <row r="862" spans="1:13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  <c r="M862" s="1"/>
    </row>
    <row r="863" spans="1:13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  <c r="M863" s="1"/>
    </row>
    <row r="864" spans="1:13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  <c r="M864" s="1"/>
    </row>
    <row r="865" spans="1:13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  <c r="M865" s="1"/>
    </row>
    <row r="866" spans="1:13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  <c r="M866" s="1"/>
    </row>
    <row r="867" spans="1:13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  <c r="M867" s="1"/>
    </row>
    <row r="868" spans="1:13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  <c r="M868" s="1"/>
    </row>
    <row r="869" spans="1:13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  <c r="M869" s="1"/>
    </row>
    <row r="870" spans="1:13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  <c r="M870" s="1"/>
    </row>
    <row r="871" spans="1:13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  <c r="M871" s="1"/>
    </row>
    <row r="872" spans="1:13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  <c r="M872" s="1"/>
    </row>
    <row r="873" spans="1:13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  <c r="M873" s="1"/>
    </row>
    <row r="874" spans="1:13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  <c r="M874" s="1"/>
    </row>
    <row r="875" spans="1:13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  <c r="M875" s="1"/>
    </row>
    <row r="876" spans="1:13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  <c r="M876" s="1"/>
    </row>
    <row r="877" spans="1:13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  <c r="M877" s="1"/>
    </row>
    <row r="878" spans="1:13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  <c r="M878" s="1"/>
    </row>
    <row r="879" spans="1:13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  <c r="M879" s="1"/>
    </row>
    <row r="880" spans="1:13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  <c r="M880" s="1"/>
    </row>
    <row r="881" spans="1:13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  <c r="M881" s="1"/>
    </row>
    <row r="882" spans="1:13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  <c r="M882" s="1"/>
    </row>
    <row r="883" spans="1:13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  <c r="M883" s="1"/>
    </row>
    <row r="884" spans="1:13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  <c r="M884" s="1"/>
    </row>
    <row r="885" spans="1:13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  <c r="M885" s="1"/>
    </row>
    <row r="886" spans="1:13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  <c r="M886" s="1"/>
    </row>
    <row r="887" spans="1:13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  <c r="M887" s="1"/>
    </row>
    <row r="888" spans="1:13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  <c r="M888" s="1"/>
    </row>
    <row r="889" spans="1:13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  <c r="M889" s="1"/>
    </row>
    <row r="890" spans="1:13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  <c r="M890" s="1"/>
    </row>
    <row r="891" spans="1:13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  <c r="M891" s="1"/>
    </row>
    <row r="892" spans="1:13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  <c r="M892" s="1"/>
    </row>
    <row r="893" spans="1:13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  <c r="M893" s="1"/>
    </row>
    <row r="894" spans="1:13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  <c r="M894" s="1"/>
    </row>
    <row r="895" spans="1:13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  <c r="M895" s="1"/>
    </row>
    <row r="896" spans="1:13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  <c r="M896" s="1"/>
    </row>
    <row r="897" spans="1:13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  <c r="M897" s="1"/>
    </row>
    <row r="898" spans="1:13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  <c r="M898" s="1"/>
    </row>
    <row r="899" spans="1:13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  <c r="M899" s="1"/>
    </row>
    <row r="900" spans="1:13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  <c r="M900" s="1"/>
    </row>
    <row r="901" spans="1:13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  <c r="M901" s="1"/>
    </row>
    <row r="902" spans="1:13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  <c r="M902" s="1"/>
    </row>
    <row r="903" spans="1:13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  <c r="M903" s="1"/>
    </row>
    <row r="904" spans="1:13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  <c r="M904" s="1"/>
    </row>
    <row r="905" spans="1:13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  <c r="M905" s="1"/>
    </row>
    <row r="906" spans="1:13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  <c r="M906" s="1"/>
    </row>
    <row r="907" spans="1:13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  <c r="M907" s="1"/>
    </row>
    <row r="908" spans="1:13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  <c r="M908" s="1"/>
    </row>
    <row r="909" spans="1:13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  <c r="M909" s="1"/>
    </row>
    <row r="910" spans="1:13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  <c r="M910" s="1"/>
    </row>
    <row r="911" spans="1:13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  <c r="M911" s="1"/>
    </row>
    <row r="912" spans="1:13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  <c r="M912" s="1"/>
    </row>
    <row r="913" spans="1:13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  <c r="M913" s="1"/>
    </row>
    <row r="914" spans="1:13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  <c r="M914" s="1"/>
    </row>
    <row r="915" spans="1:13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  <c r="M915" s="1"/>
    </row>
    <row r="916" spans="1:13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  <c r="M916" s="1"/>
    </row>
    <row r="917" spans="1:13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  <c r="M917" s="1"/>
    </row>
    <row r="918" spans="1:13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  <c r="M918" s="1"/>
    </row>
    <row r="919" spans="1:13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  <c r="M919" s="1"/>
    </row>
    <row r="920" spans="1:13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  <c r="M920" s="1"/>
    </row>
    <row r="921" spans="1:13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  <c r="M921" s="1"/>
    </row>
    <row r="922" spans="1:13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  <c r="M922" s="1"/>
    </row>
    <row r="923" spans="1:13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  <c r="M923" s="1"/>
    </row>
    <row r="924" spans="1:13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  <c r="M924" s="1"/>
    </row>
    <row r="925" spans="1:13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  <c r="M925" s="1"/>
    </row>
    <row r="926" spans="1:13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  <c r="M926" s="1"/>
    </row>
    <row r="927" spans="1:13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  <c r="M927" s="1"/>
    </row>
    <row r="928" spans="1:13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  <c r="M928" s="1"/>
    </row>
    <row r="929" spans="1:13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  <c r="M929" s="1"/>
    </row>
    <row r="930" spans="1:13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  <c r="M930" s="1"/>
    </row>
    <row r="931" spans="1:13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  <c r="M931" s="1"/>
    </row>
    <row r="932" spans="1:13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  <c r="M932" s="1"/>
    </row>
    <row r="933" spans="1:13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  <c r="M933" s="1"/>
    </row>
    <row r="934" spans="1:13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  <c r="M934" s="1"/>
    </row>
    <row r="935" spans="1:13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  <c r="M935" s="1"/>
    </row>
    <row r="936" spans="1:13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  <c r="M936" s="1"/>
    </row>
    <row r="937" spans="1:13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  <c r="M937" s="1"/>
    </row>
    <row r="938" spans="1:13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  <c r="M938" s="1"/>
    </row>
    <row r="939" spans="1:13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  <c r="M939" s="1"/>
    </row>
    <row r="940" spans="1:13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  <c r="M940" s="1"/>
    </row>
    <row r="941" spans="1:13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  <c r="M941" s="1"/>
    </row>
    <row r="942" spans="1:13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  <c r="M942" s="1"/>
    </row>
    <row r="943" spans="1:13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  <c r="M943" s="1"/>
    </row>
    <row r="944" spans="1:13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  <c r="M944" s="1"/>
    </row>
    <row r="945" spans="1:13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  <c r="M945" s="1"/>
    </row>
    <row r="946" spans="1:13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  <c r="M946" s="1"/>
    </row>
    <row r="947" spans="1:13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  <c r="M947" s="1"/>
    </row>
    <row r="948" spans="1:13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  <c r="M948" s="1"/>
    </row>
    <row r="949" spans="1:13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  <c r="M949" s="1"/>
    </row>
    <row r="950" spans="1:13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  <c r="M950" s="1"/>
    </row>
    <row r="951" spans="1:13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  <c r="M951" s="1"/>
    </row>
    <row r="952" spans="1:13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  <c r="M952" s="1"/>
    </row>
    <row r="953" spans="1:13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  <c r="M953" s="1"/>
    </row>
    <row r="954" spans="1:13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  <c r="M954" s="1"/>
    </row>
    <row r="955" spans="1:13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  <c r="M955" s="1"/>
    </row>
    <row r="956" spans="1:13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  <c r="M956" s="1"/>
    </row>
    <row r="957" spans="1:13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  <c r="M957" s="1"/>
    </row>
    <row r="958" spans="1:13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  <c r="M958" s="1"/>
    </row>
    <row r="959" spans="1:13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  <c r="M959" s="1"/>
    </row>
    <row r="960" spans="1:13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3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  <c r="M961" s="1"/>
    </row>
    <row r="962" spans="1:13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  <c r="M962" s="1"/>
    </row>
    <row r="963" spans="1:13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3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3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3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3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3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3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  <c r="M969" s="2" t="s">
        <v>46</v>
      </c>
    </row>
    <row r="970" spans="1:13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3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3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3" s="2" customFormat="1" ht="16.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3" s="2" customFormat="1" ht="16.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3" s="2" customFormat="1" ht="16.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3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  <c r="M976" s="1"/>
    </row>
    <row r="977" spans="1:13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  <c r="M977" s="1"/>
    </row>
    <row r="978" spans="1:13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  <c r="M978" s="1"/>
    </row>
    <row r="979" spans="1:13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  <c r="M979" s="1"/>
    </row>
    <row r="980" spans="1:13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  <c r="M980" s="1"/>
    </row>
    <row r="981" spans="1:13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  <c r="M981" s="1"/>
    </row>
    <row r="982" spans="1:13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  <c r="M982" s="1"/>
    </row>
    <row r="983" spans="1:13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  <c r="M983" s="1"/>
    </row>
    <row r="984" spans="1:13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  <c r="M984" s="1"/>
    </row>
    <row r="985" spans="1:13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  <c r="M985" s="1"/>
    </row>
    <row r="986" spans="1:13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  <c r="M986" s="1"/>
    </row>
    <row r="987" spans="1:13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  <c r="M987" s="1"/>
    </row>
    <row r="988" spans="1:13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  <c r="M988" s="1"/>
    </row>
    <row r="989" spans="1:13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  <c r="M989" s="1"/>
    </row>
    <row r="990" spans="1:13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  <c r="M990" s="1"/>
    </row>
    <row r="991" spans="1:13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  <c r="M991" s="1"/>
    </row>
    <row r="992" spans="1:13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  <c r="M992" s="1"/>
    </row>
    <row r="993" spans="1:13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  <c r="M993" s="1"/>
    </row>
    <row r="994" spans="1:13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  <c r="M994" s="1"/>
    </row>
    <row r="995" spans="1:13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  <c r="M995" s="1"/>
    </row>
    <row r="996" spans="1:13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  <c r="M996" s="1"/>
    </row>
    <row r="997" spans="1:13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  <c r="M997" s="1"/>
    </row>
    <row r="998" spans="1:13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  <c r="M998" s="1"/>
    </row>
    <row r="999" spans="1:13" s="2" customFormat="1" ht="15.7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  <c r="M999" s="1"/>
    </row>
    <row r="1000" spans="1:13" s="2" customFormat="1" ht="16.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  <c r="M1000" s="1"/>
    </row>
    <row r="1001" spans="1:13" s="2" customFormat="1" ht="16.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  <c r="M1001" s="1"/>
    </row>
    <row r="1002" spans="1:13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  <c r="M1002" s="1"/>
    </row>
    <row r="1003" spans="1:13" s="2" customFormat="1" ht="14.2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  <c r="M1003" s="1"/>
    </row>
    <row r="1004" spans="1:13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  <c r="M1004" s="1"/>
    </row>
    <row r="1005" spans="1:13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  <c r="M1005" s="1"/>
    </row>
    <row r="1006" spans="1:13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  <c r="M1006" s="1"/>
    </row>
    <row r="1007" spans="1:13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  <c r="M1007" s="1"/>
    </row>
    <row r="1008" spans="1:13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  <c r="M1008" s="1"/>
    </row>
    <row r="1009" spans="1:13" s="2" customFormat="1" ht="15.7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3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  <c r="M1010" s="1"/>
    </row>
    <row r="1011" spans="1:13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  <c r="M1011" s="1"/>
    </row>
    <row r="1012" spans="1:13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  <c r="M1012" s="1"/>
    </row>
    <row r="1013" spans="1:13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  <c r="M1013" s="1"/>
    </row>
    <row r="1014" spans="1:13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  <c r="M1014" s="1"/>
    </row>
    <row r="1015" spans="1:13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  <c r="M1015" s="1"/>
    </row>
    <row r="1016" spans="1:13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  <c r="M1016" s="1"/>
    </row>
    <row r="1017" spans="1:13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  <c r="M1017" s="1"/>
    </row>
    <row r="1018" spans="1:13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  <c r="M1018" s="206"/>
    </row>
    <row r="1019" spans="1:13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  <c r="M1019" s="1"/>
    </row>
    <row r="1020" spans="1:13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3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  <c r="M1021" s="1"/>
    </row>
    <row r="1022" spans="1:13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  <c r="M1022" s="1"/>
    </row>
    <row r="1023" spans="1:13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  <c r="M1023" s="1"/>
    </row>
    <row r="1024" spans="1:13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  <c r="M1024" s="1"/>
    </row>
    <row r="1025" spans="1:13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  <c r="M1025" s="1"/>
    </row>
    <row r="1026" spans="1:13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  <c r="M1026" s="1"/>
    </row>
    <row r="1027" spans="1:13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  <c r="M1027" s="1"/>
    </row>
    <row r="1028" spans="1:13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  <c r="M1028" s="1"/>
    </row>
    <row r="1029" spans="1:13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  <c r="M1029" s="1"/>
    </row>
    <row r="1030" spans="1:13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  <c r="M1030" s="1"/>
    </row>
    <row r="1031" spans="1:13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  <c r="M1031" s="1"/>
    </row>
    <row r="1032" spans="1:13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  <c r="M1032" s="1"/>
    </row>
    <row r="1033" spans="1:13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  <c r="M1033" s="1"/>
    </row>
    <row r="1034" spans="1:13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  <c r="M1034" s="1"/>
    </row>
    <row r="1035" spans="1:13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  <c r="M1035" s="1"/>
    </row>
    <row r="1036" spans="1:13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  <c r="M1036" s="1"/>
    </row>
    <row r="1037" spans="1:13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  <c r="M1037" s="1"/>
    </row>
    <row r="1038" spans="1:13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  <c r="M1038" s="1"/>
    </row>
    <row r="1039" spans="1:13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  <c r="M1039" s="1"/>
    </row>
    <row r="1040" spans="1:13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  <c r="M1040" s="1"/>
    </row>
    <row r="1041" spans="1:13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  <c r="M1041" s="1"/>
    </row>
    <row r="1042" spans="1:13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  <c r="M1042" s="1"/>
    </row>
    <row r="1043" spans="1:13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  <c r="M1043" s="1"/>
    </row>
    <row r="1044" spans="1:13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  <c r="M1044" s="1"/>
    </row>
    <row r="1045" spans="1:13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  <c r="M1045" s="1"/>
    </row>
    <row r="1046" spans="1:13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  <c r="M1046" s="1"/>
    </row>
    <row r="1047" spans="1:13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  <c r="M1047" s="1"/>
    </row>
    <row r="1048" spans="1:13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  <c r="M1048" s="1"/>
    </row>
    <row r="1049" spans="1:13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  <c r="M1049" s="1"/>
    </row>
    <row r="1050" spans="1:13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  <c r="M1050" s="1"/>
    </row>
    <row r="1051" spans="1:13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  <c r="M1051" s="1"/>
    </row>
    <row r="1052" spans="1:13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3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3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3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3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3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3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  <c r="M1058" s="1"/>
    </row>
    <row r="1059" spans="1:13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3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3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3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3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3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3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3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3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3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  <c r="M1068" s="1"/>
    </row>
    <row r="1069" spans="1:13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  <c r="M1069" s="1"/>
    </row>
    <row r="1070" spans="1:13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  <c r="M1070" s="1"/>
    </row>
    <row r="1071" spans="1:13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3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  <c r="M1072" s="1"/>
    </row>
    <row r="1073" spans="1:13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3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  <c r="M1074" s="1"/>
    </row>
    <row r="1075" spans="1:13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  <c r="M1075" s="1"/>
    </row>
    <row r="1076" spans="1:13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3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  <c r="M1077" s="1"/>
    </row>
    <row r="1078" spans="1:13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3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3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  <c r="M1080" s="1"/>
    </row>
    <row r="1081" spans="1:13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3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3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3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3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3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3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3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2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2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2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2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2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2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2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2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2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2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2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2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2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2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2" s="2" customFormat="1" ht="15" customHeight="1" x14ac:dyDescent="0.2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2" s="2" customFormat="1" ht="15" customHeight="1" x14ac:dyDescent="0.2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2" s="2" customFormat="1" ht="15" customHeight="1" x14ac:dyDescent="0.2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</row>
    <row r="1170" spans="1:12" s="2" customFormat="1" ht="15" customHeight="1" x14ac:dyDescent="0.2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</row>
    <row r="1171" spans="1:12" s="2" customFormat="1" ht="15" customHeight="1" x14ac:dyDescent="0.2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</row>
    <row r="1172" spans="1:12" s="2" customFormat="1" ht="15" customHeight="1" x14ac:dyDescent="0.2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</row>
    <row r="1173" spans="1:12" s="2" customFormat="1" ht="15" customHeight="1" x14ac:dyDescent="0.2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2" s="2" customFormat="1" ht="15" customHeight="1" x14ac:dyDescent="0.2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</row>
    <row r="1175" spans="1:12" s="2" customFormat="1" ht="15" customHeight="1" x14ac:dyDescent="0.2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</row>
    <row r="1176" spans="1:12" s="2" customFormat="1" ht="15" customHeight="1" x14ac:dyDescent="0.2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2" s="2" customFormat="1" ht="15" customHeight="1" x14ac:dyDescent="0.2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2" s="2" customFormat="1" ht="15" customHeight="1" x14ac:dyDescent="0.2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2" s="2" customFormat="1" ht="15" customHeight="1" x14ac:dyDescent="0.2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2" s="2" customFormat="1" ht="15" customHeight="1" x14ac:dyDescent="0.2">
      <c r="A1180" s="4"/>
      <c r="B1180" s="8"/>
      <c r="C1180" s="3"/>
      <c r="D1180" s="5"/>
      <c r="E1180" s="3"/>
      <c r="F1180" s="3"/>
      <c r="G1180" s="3"/>
      <c r="H1180" s="6"/>
      <c r="I1180" s="18"/>
      <c r="J1180" s="5"/>
      <c r="K1180" s="3"/>
      <c r="L1180" s="5"/>
    </row>
    <row r="1181" spans="1:12" s="2" customFormat="1" ht="15" customHeight="1" x14ac:dyDescent="0.2">
      <c r="A1181" s="4"/>
      <c r="B1181" s="8"/>
      <c r="C1181" s="3"/>
      <c r="D1181" s="5"/>
      <c r="E1181" s="3"/>
      <c r="F1181" s="3"/>
      <c r="G1181" s="3"/>
      <c r="H1181" s="6"/>
      <c r="I1181" s="18"/>
      <c r="J1181" s="5"/>
      <c r="K1181" s="3"/>
      <c r="L1181" s="5"/>
    </row>
    <row r="1182" spans="1:12" s="2" customFormat="1" ht="15" customHeight="1" x14ac:dyDescent="0.2">
      <c r="A1182" s="4"/>
      <c r="B1182" s="8"/>
      <c r="C1182" s="3"/>
      <c r="D1182" s="5"/>
      <c r="E1182" s="3"/>
      <c r="F1182" s="3"/>
      <c r="G1182" s="3"/>
      <c r="H1182" s="6"/>
      <c r="I1182" s="18"/>
      <c r="J1182" s="5"/>
      <c r="K1182" s="3"/>
      <c r="L1182" s="5"/>
    </row>
    <row r="1183" spans="1:12" s="2" customFormat="1" ht="15" customHeight="1" x14ac:dyDescent="0.2">
      <c r="A1183" s="4"/>
      <c r="B1183" s="8"/>
      <c r="C1183" s="3"/>
      <c r="D1183" s="5"/>
      <c r="E1183" s="3"/>
      <c r="F1183" s="3"/>
      <c r="G1183" s="3"/>
      <c r="H1183" s="6"/>
      <c r="I1183" s="18"/>
      <c r="J1183" s="5"/>
      <c r="K1183" s="3"/>
      <c r="L1183" s="5"/>
    </row>
    <row r="1184" spans="1:12" s="2" customFormat="1" ht="15" customHeight="1" x14ac:dyDescent="0.2">
      <c r="A1184" s="4"/>
      <c r="B1184" s="8"/>
      <c r="C1184" s="3"/>
      <c r="D1184" s="5"/>
      <c r="E1184" s="3"/>
      <c r="F1184" s="3"/>
      <c r="G1184" s="3"/>
      <c r="H1184" s="6"/>
      <c r="I1184" s="18"/>
      <c r="J1184" s="5"/>
      <c r="K1184" s="3"/>
      <c r="L1184" s="5"/>
    </row>
    <row r="1185" spans="1:12" s="2" customFormat="1" ht="15" customHeight="1" x14ac:dyDescent="0.2">
      <c r="A1185" s="4"/>
      <c r="B1185" s="8"/>
      <c r="C1185" s="3"/>
      <c r="D1185" s="5"/>
      <c r="E1185" s="3"/>
      <c r="F1185" s="3"/>
      <c r="G1185" s="3"/>
      <c r="H1185" s="6"/>
      <c r="I1185" s="18"/>
      <c r="J1185" s="5"/>
      <c r="K1185" s="3"/>
      <c r="L1185" s="5"/>
    </row>
    <row r="1186" spans="1:12" s="2" customFormat="1" ht="15" customHeight="1" x14ac:dyDescent="0.2">
      <c r="A1186" s="4"/>
      <c r="B1186" s="8"/>
      <c r="C1186" s="3"/>
      <c r="D1186" s="5"/>
      <c r="E1186" s="3"/>
      <c r="F1186" s="3"/>
      <c r="G1186" s="3"/>
      <c r="H1186" s="6"/>
      <c r="I1186" s="18"/>
      <c r="J1186" s="5"/>
      <c r="K1186" s="3"/>
      <c r="L1186" s="5"/>
    </row>
    <row r="1187" spans="1:12" s="2" customFormat="1" ht="15" customHeight="1" x14ac:dyDescent="0.2">
      <c r="A1187" s="4"/>
      <c r="B1187" s="8"/>
      <c r="C1187" s="3"/>
      <c r="D1187" s="5"/>
      <c r="E1187" s="3"/>
      <c r="F1187" s="3"/>
      <c r="G1187" s="3"/>
      <c r="H1187" s="6"/>
      <c r="I1187" s="18"/>
      <c r="J1187" s="5"/>
      <c r="K1187" s="3"/>
      <c r="L1187" s="5"/>
    </row>
    <row r="1188" spans="1:12" s="2" customFormat="1" ht="15" customHeight="1" x14ac:dyDescent="0.2">
      <c r="A1188" s="4"/>
      <c r="B1188" s="8"/>
      <c r="C1188" s="3"/>
      <c r="D1188" s="5"/>
      <c r="E1188" s="3"/>
      <c r="F1188" s="3"/>
      <c r="G1188" s="3"/>
      <c r="H1188" s="6"/>
      <c r="I1188" s="18"/>
      <c r="J1188" s="5"/>
      <c r="K1188" s="3"/>
      <c r="L1188" s="5"/>
    </row>
    <row r="1189" spans="1:12" s="2" customFormat="1" ht="15" customHeight="1" x14ac:dyDescent="0.2">
      <c r="A1189" s="4"/>
      <c r="B1189" s="8"/>
      <c r="C1189" s="3"/>
      <c r="D1189" s="5"/>
      <c r="E1189" s="3"/>
      <c r="F1189" s="3"/>
      <c r="G1189" s="3"/>
      <c r="H1189" s="6"/>
      <c r="I1189" s="18"/>
      <c r="J1189" s="5"/>
      <c r="K1189" s="3"/>
      <c r="L1189" s="5"/>
    </row>
    <row r="1190" spans="1:12" s="2" customFormat="1" ht="15" customHeight="1" x14ac:dyDescent="0.2">
      <c r="A1190" s="4"/>
      <c r="B1190" s="8"/>
      <c r="C1190" s="3"/>
      <c r="D1190" s="5"/>
      <c r="E1190" s="3"/>
      <c r="F1190" s="3"/>
      <c r="G1190" s="3"/>
      <c r="H1190" s="6"/>
      <c r="I1190" s="18"/>
      <c r="J1190" s="5"/>
      <c r="K1190" s="3"/>
      <c r="L1190" s="5"/>
    </row>
    <row r="1191" spans="1:12" s="2" customFormat="1" ht="15" customHeight="1" x14ac:dyDescent="0.2">
      <c r="A1191" s="4"/>
      <c r="B1191" s="8"/>
      <c r="C1191" s="3"/>
      <c r="D1191" s="5"/>
      <c r="E1191" s="3"/>
      <c r="F1191" s="3"/>
      <c r="G1191" s="3"/>
      <c r="H1191" s="6"/>
      <c r="I1191" s="18"/>
      <c r="J1191" s="5"/>
      <c r="K1191" s="3"/>
      <c r="L1191" s="5"/>
    </row>
    <row r="1192" spans="1:12" s="2" customFormat="1" ht="15" customHeight="1" x14ac:dyDescent="0.2">
      <c r="A1192" s="4"/>
      <c r="B1192" s="8"/>
      <c r="C1192" s="3"/>
      <c r="D1192" s="5"/>
      <c r="E1192" s="3"/>
      <c r="F1192" s="3"/>
      <c r="G1192" s="3"/>
      <c r="H1192" s="6"/>
      <c r="I1192" s="18"/>
      <c r="J1192" s="5"/>
      <c r="K1192" s="3"/>
      <c r="L1192" s="5"/>
    </row>
    <row r="1193" spans="1:12" s="2" customFormat="1" ht="15" customHeight="1" x14ac:dyDescent="0.2">
      <c r="A1193" s="4"/>
      <c r="B1193" s="8"/>
      <c r="C1193" s="3"/>
      <c r="D1193" s="5"/>
      <c r="E1193" s="3"/>
      <c r="F1193" s="3"/>
      <c r="G1193" s="3"/>
      <c r="H1193" s="6"/>
      <c r="I1193" s="18"/>
      <c r="J1193" s="5"/>
      <c r="K1193" s="3"/>
      <c r="L1193" s="5"/>
    </row>
    <row r="1194" spans="1:12" s="2" customFormat="1" ht="15" customHeight="1" x14ac:dyDescent="0.2">
      <c r="A1194" s="4"/>
      <c r="B1194" s="8"/>
      <c r="C1194" s="3"/>
      <c r="D1194" s="5"/>
      <c r="E1194" s="3"/>
      <c r="F1194" s="3"/>
      <c r="G1194" s="3"/>
      <c r="H1194" s="6"/>
      <c r="I1194" s="18"/>
      <c r="J1194" s="5"/>
      <c r="K1194" s="3"/>
      <c r="L1194" s="5"/>
    </row>
    <row r="1195" spans="1:12" s="2" customFormat="1" ht="15" customHeight="1" x14ac:dyDescent="0.2">
      <c r="A1195" s="4"/>
      <c r="B1195" s="8"/>
      <c r="C1195" s="3"/>
      <c r="D1195" s="5"/>
      <c r="E1195" s="3"/>
      <c r="F1195" s="3"/>
      <c r="G1195" s="3"/>
      <c r="H1195" s="6"/>
      <c r="I1195" s="18"/>
      <c r="J1195" s="5"/>
      <c r="K1195" s="3"/>
      <c r="L1195" s="5"/>
    </row>
    <row r="1196" spans="1:12" s="2" customFormat="1" ht="15" customHeight="1" x14ac:dyDescent="0.2">
      <c r="A1196" s="4"/>
      <c r="B1196" s="8"/>
      <c r="C1196" s="3"/>
      <c r="D1196" s="5"/>
      <c r="E1196" s="3"/>
      <c r="F1196" s="3"/>
      <c r="G1196" s="3"/>
      <c r="H1196" s="6"/>
      <c r="I1196" s="18"/>
      <c r="J1196" s="5"/>
      <c r="K1196" s="3"/>
      <c r="L1196" s="5"/>
    </row>
    <row r="1197" spans="1:12" s="2" customFormat="1" ht="15" customHeight="1" x14ac:dyDescent="0.2">
      <c r="A1197" s="4"/>
      <c r="B1197" s="8"/>
      <c r="C1197" s="3"/>
      <c r="D1197" s="5"/>
      <c r="E1197" s="3"/>
      <c r="F1197" s="3"/>
      <c r="G1197" s="3"/>
      <c r="H1197" s="6"/>
      <c r="I1197" s="18"/>
      <c r="J1197" s="5"/>
      <c r="K1197" s="3"/>
      <c r="L1197" s="5"/>
    </row>
    <row r="1198" spans="1:12" s="2" customFormat="1" ht="15" customHeight="1" x14ac:dyDescent="0.2">
      <c r="A1198" s="4"/>
      <c r="B1198" s="8"/>
      <c r="C1198" s="3"/>
      <c r="D1198" s="5"/>
      <c r="E1198" s="3"/>
      <c r="F1198" s="3"/>
      <c r="G1198" s="3"/>
      <c r="H1198" s="6"/>
      <c r="I1198" s="18"/>
      <c r="J1198" s="5"/>
      <c r="K1198" s="3"/>
      <c r="L1198" s="5"/>
    </row>
    <row r="1199" spans="1:12" s="2" customFormat="1" ht="15" customHeight="1" x14ac:dyDescent="0.2">
      <c r="A1199" s="4"/>
      <c r="B1199" s="8"/>
      <c r="C1199" s="3"/>
      <c r="D1199" s="5"/>
      <c r="E1199" s="3"/>
      <c r="F1199" s="3"/>
      <c r="G1199" s="3"/>
      <c r="H1199" s="6"/>
      <c r="I1199" s="18"/>
      <c r="J1199" s="5"/>
      <c r="K1199" s="3"/>
      <c r="L1199" s="5"/>
    </row>
    <row r="1200" spans="1:12" s="2" customFormat="1" ht="15" customHeight="1" x14ac:dyDescent="0.2">
      <c r="A1200" s="4"/>
      <c r="B1200" s="8"/>
      <c r="C1200" s="3"/>
      <c r="D1200" s="5"/>
      <c r="E1200" s="3"/>
      <c r="F1200" s="3"/>
      <c r="G1200" s="3"/>
      <c r="H1200" s="6"/>
      <c r="I1200" s="18"/>
      <c r="J1200" s="5"/>
      <c r="K1200" s="3"/>
      <c r="L1200" s="5"/>
    </row>
    <row r="1201" spans="1:12" s="2" customFormat="1" ht="15" customHeight="1" x14ac:dyDescent="0.2">
      <c r="A1201" s="4"/>
      <c r="B1201" s="8"/>
      <c r="C1201" s="3"/>
      <c r="D1201" s="5"/>
      <c r="E1201" s="3"/>
      <c r="F1201" s="3"/>
      <c r="G1201" s="3"/>
      <c r="H1201" s="6"/>
      <c r="I1201" s="18"/>
      <c r="J1201" s="5"/>
      <c r="K1201" s="3"/>
      <c r="L1201" s="5"/>
    </row>
    <row r="1202" spans="1:12" s="2" customFormat="1" ht="15" customHeight="1" x14ac:dyDescent="0.2">
      <c r="A1202" s="4"/>
      <c r="B1202" s="8"/>
      <c r="C1202" s="3"/>
      <c r="D1202" s="5"/>
      <c r="E1202" s="3"/>
      <c r="F1202" s="3"/>
      <c r="G1202" s="3"/>
      <c r="H1202" s="6"/>
      <c r="I1202" s="18"/>
      <c r="J1202" s="5"/>
      <c r="K1202" s="3"/>
      <c r="L1202" s="5"/>
    </row>
    <row r="1203" spans="1:12" s="2" customFormat="1" ht="15" customHeight="1" x14ac:dyDescent="0.2">
      <c r="A1203" s="4"/>
      <c r="B1203" s="8"/>
      <c r="C1203" s="3"/>
      <c r="D1203" s="5"/>
      <c r="E1203" s="3"/>
      <c r="F1203" s="3"/>
      <c r="G1203" s="3"/>
      <c r="H1203" s="6"/>
      <c r="I1203" s="18"/>
      <c r="J1203" s="5"/>
      <c r="K1203" s="3"/>
      <c r="L1203" s="5"/>
    </row>
    <row r="1204" spans="1:12" s="2" customFormat="1" ht="15" customHeight="1" x14ac:dyDescent="0.2">
      <c r="A1204" s="4"/>
      <c r="B1204" s="8"/>
      <c r="C1204" s="3"/>
      <c r="D1204" s="5"/>
      <c r="E1204" s="3"/>
      <c r="F1204" s="3"/>
      <c r="G1204" s="3"/>
      <c r="H1204" s="6"/>
      <c r="I1204" s="18"/>
      <c r="J1204" s="5"/>
      <c r="K1204" s="3"/>
      <c r="L1204" s="5"/>
    </row>
    <row r="1205" spans="1:12" s="2" customFormat="1" ht="15" customHeight="1" x14ac:dyDescent="0.2">
      <c r="A1205" s="4"/>
      <c r="B1205" s="8"/>
      <c r="C1205" s="3"/>
      <c r="D1205" s="5"/>
      <c r="E1205" s="3"/>
      <c r="F1205" s="3"/>
      <c r="G1205" s="3"/>
      <c r="H1205" s="6"/>
      <c r="I1205" s="18"/>
      <c r="J1205" s="5"/>
      <c r="K1205" s="3"/>
      <c r="L1205" s="5"/>
    </row>
    <row r="1206" spans="1:12" s="2" customFormat="1" ht="15" customHeight="1" x14ac:dyDescent="0.2">
      <c r="A1206" s="4"/>
      <c r="B1206" s="8"/>
      <c r="C1206" s="3"/>
      <c r="D1206" s="5"/>
      <c r="E1206" s="3"/>
      <c r="F1206" s="3"/>
      <c r="G1206" s="3"/>
      <c r="H1206" s="6"/>
      <c r="I1206" s="18"/>
      <c r="J1206" s="5"/>
      <c r="K1206" s="3"/>
      <c r="L1206" s="5"/>
    </row>
    <row r="1207" spans="1:12" s="2" customFormat="1" ht="15" customHeight="1" x14ac:dyDescent="0.2">
      <c r="A1207" s="4"/>
      <c r="B1207" s="8"/>
      <c r="C1207" s="3"/>
      <c r="D1207" s="5"/>
      <c r="E1207" s="3"/>
      <c r="F1207" s="3"/>
      <c r="G1207" s="3"/>
      <c r="H1207" s="6"/>
      <c r="I1207" s="18"/>
      <c r="J1207" s="5"/>
      <c r="K1207" s="3"/>
      <c r="L1207" s="5"/>
    </row>
    <row r="1208" spans="1:12" s="2" customFormat="1" ht="15" customHeight="1" x14ac:dyDescent="0.2">
      <c r="A1208" s="4"/>
      <c r="B1208" s="8"/>
      <c r="C1208" s="3"/>
      <c r="D1208" s="5"/>
      <c r="E1208" s="3"/>
      <c r="F1208" s="3"/>
      <c r="G1208" s="3"/>
      <c r="H1208" s="6"/>
      <c r="I1208" s="18"/>
      <c r="J1208" s="5"/>
      <c r="K1208" s="3"/>
      <c r="L1208" s="5"/>
    </row>
    <row r="1209" spans="1:12" s="2" customFormat="1" ht="15" customHeight="1" x14ac:dyDescent="0.2">
      <c r="A1209" s="4"/>
      <c r="B1209" s="8"/>
      <c r="C1209" s="3"/>
      <c r="D1209" s="5"/>
      <c r="E1209" s="3"/>
      <c r="F1209" s="3"/>
      <c r="G1209" s="3"/>
      <c r="H1209" s="6"/>
      <c r="I1209" s="18"/>
      <c r="J1209" s="5"/>
      <c r="K1209" s="3"/>
      <c r="L1209" s="5"/>
    </row>
    <row r="1210" spans="1:12" s="2" customFormat="1" ht="15" customHeight="1" x14ac:dyDescent="0.2">
      <c r="A1210" s="4"/>
      <c r="B1210" s="8"/>
      <c r="C1210" s="3"/>
      <c r="D1210" s="5"/>
      <c r="E1210" s="3"/>
      <c r="F1210" s="3"/>
      <c r="G1210" s="3"/>
      <c r="H1210" s="6"/>
      <c r="I1210" s="18"/>
      <c r="J1210" s="5"/>
      <c r="K1210" s="3"/>
      <c r="L1210" s="5"/>
    </row>
    <row r="1211" spans="1:12" s="2" customFormat="1" ht="15" customHeight="1" x14ac:dyDescent="0.2">
      <c r="A1211" s="4"/>
      <c r="B1211" s="8"/>
      <c r="C1211" s="3"/>
      <c r="D1211" s="5"/>
      <c r="E1211" s="3"/>
      <c r="F1211" s="3"/>
      <c r="G1211" s="3"/>
      <c r="H1211" s="6"/>
      <c r="I1211" s="18"/>
      <c r="J1211" s="5"/>
      <c r="K1211" s="3"/>
      <c r="L1211" s="5"/>
    </row>
    <row r="1212" spans="1:12" s="2" customFormat="1" ht="15" customHeight="1" x14ac:dyDescent="0.2">
      <c r="A1212" s="4"/>
      <c r="B1212" s="8"/>
      <c r="C1212" s="3"/>
      <c r="D1212" s="5"/>
      <c r="E1212" s="3"/>
      <c r="F1212" s="3"/>
      <c r="G1212" s="3"/>
      <c r="H1212" s="6"/>
      <c r="I1212" s="18"/>
      <c r="J1212" s="5"/>
      <c r="K1212" s="3"/>
      <c r="L1212" s="5"/>
    </row>
    <row r="1213" spans="1:12" s="2" customFormat="1" ht="15" customHeight="1" x14ac:dyDescent="0.2">
      <c r="A1213" s="4"/>
      <c r="B1213" s="8"/>
      <c r="C1213" s="3"/>
      <c r="D1213" s="5"/>
      <c r="E1213" s="3"/>
      <c r="F1213" s="3"/>
      <c r="G1213" s="3"/>
      <c r="H1213" s="6"/>
      <c r="I1213" s="18"/>
      <c r="J1213" s="5"/>
      <c r="K1213" s="3"/>
      <c r="L1213" s="5"/>
    </row>
    <row r="1214" spans="1:12" s="2" customFormat="1" ht="15" customHeight="1" x14ac:dyDescent="0.2">
      <c r="A1214" s="4"/>
      <c r="B1214" s="8"/>
      <c r="C1214" s="3"/>
      <c r="D1214" s="5"/>
      <c r="E1214" s="3"/>
      <c r="F1214" s="3"/>
      <c r="G1214" s="3"/>
      <c r="H1214" s="6"/>
      <c r="I1214" s="18"/>
      <c r="J1214" s="5"/>
      <c r="K1214" s="3"/>
      <c r="L1214" s="5"/>
    </row>
    <row r="1215" spans="1:12" s="2" customFormat="1" ht="15" customHeight="1" x14ac:dyDescent="0.2">
      <c r="A1215" s="4"/>
      <c r="B1215" s="8"/>
      <c r="C1215" s="3"/>
      <c r="D1215" s="5"/>
      <c r="E1215" s="3"/>
      <c r="F1215" s="3"/>
      <c r="G1215" s="3"/>
      <c r="H1215" s="6"/>
      <c r="I1215" s="18"/>
      <c r="J1215" s="5"/>
      <c r="K1215" s="3"/>
      <c r="L1215" s="5"/>
    </row>
    <row r="1216" spans="1:12" s="2" customFormat="1" ht="15" customHeight="1" x14ac:dyDescent="0.2">
      <c r="A1216" s="4"/>
      <c r="B1216" s="8"/>
      <c r="C1216" s="3"/>
      <c r="D1216" s="5"/>
      <c r="E1216" s="3"/>
      <c r="F1216" s="3"/>
      <c r="G1216" s="3"/>
      <c r="H1216" s="6"/>
      <c r="I1216" s="18"/>
      <c r="J1216" s="5"/>
      <c r="K1216" s="3"/>
      <c r="L1216" s="5"/>
    </row>
    <row r="1217" spans="1:12" s="2" customFormat="1" ht="15" customHeight="1" x14ac:dyDescent="0.2">
      <c r="A1217" s="4"/>
      <c r="B1217" s="8"/>
      <c r="C1217" s="3"/>
      <c r="D1217" s="5"/>
      <c r="E1217" s="3"/>
      <c r="F1217" s="3"/>
      <c r="G1217" s="3"/>
      <c r="H1217" s="6"/>
      <c r="I1217" s="18"/>
      <c r="J1217" s="5"/>
      <c r="K1217" s="3"/>
      <c r="L1217" s="5"/>
    </row>
    <row r="1218" spans="1:12" s="2" customFormat="1" ht="15" customHeight="1" x14ac:dyDescent="0.2">
      <c r="A1218" s="4"/>
      <c r="B1218" s="8"/>
      <c r="C1218" s="3"/>
      <c r="D1218" s="5"/>
      <c r="E1218" s="3"/>
      <c r="F1218" s="3"/>
      <c r="G1218" s="3"/>
      <c r="H1218" s="6"/>
      <c r="I1218" s="18"/>
      <c r="J1218" s="5"/>
      <c r="K1218" s="3"/>
      <c r="L1218" s="5"/>
    </row>
    <row r="1219" spans="1:12" s="2" customFormat="1" ht="15" customHeight="1" x14ac:dyDescent="0.2">
      <c r="A1219" s="4"/>
      <c r="B1219" s="8"/>
      <c r="C1219" s="3"/>
      <c r="D1219" s="5"/>
      <c r="E1219" s="3"/>
      <c r="F1219" s="3"/>
      <c r="G1219" s="3"/>
      <c r="H1219" s="6"/>
      <c r="I1219" s="18"/>
      <c r="J1219" s="5"/>
      <c r="K1219" s="3"/>
      <c r="L1219" s="5"/>
    </row>
    <row r="1220" spans="1:12" s="2" customFormat="1" ht="15" customHeight="1" x14ac:dyDescent="0.2">
      <c r="A1220" s="4"/>
      <c r="B1220" s="8"/>
      <c r="C1220" s="3"/>
      <c r="D1220" s="5"/>
      <c r="E1220" s="3"/>
      <c r="F1220" s="3"/>
      <c r="G1220" s="3"/>
      <c r="H1220" s="6"/>
      <c r="I1220" s="18"/>
      <c r="J1220" s="5"/>
      <c r="K1220" s="3"/>
      <c r="L1220" s="5"/>
    </row>
    <row r="1221" spans="1:12" s="2" customFormat="1" ht="15" customHeight="1" x14ac:dyDescent="0.2">
      <c r="A1221" s="4"/>
      <c r="B1221" s="8"/>
      <c r="C1221" s="3"/>
      <c r="D1221" s="5"/>
      <c r="E1221" s="3"/>
      <c r="F1221" s="3"/>
      <c r="G1221" s="3"/>
      <c r="H1221" s="6"/>
      <c r="I1221" s="18"/>
      <c r="J1221" s="5"/>
      <c r="K1221" s="3"/>
      <c r="L1221" s="5"/>
    </row>
    <row r="1222" spans="1:12" s="2" customFormat="1" ht="15" customHeight="1" x14ac:dyDescent="0.2">
      <c r="A1222" s="4"/>
      <c r="B1222" s="8"/>
      <c r="C1222" s="3"/>
      <c r="D1222" s="5"/>
      <c r="E1222" s="3"/>
      <c r="F1222" s="3"/>
      <c r="G1222" s="3"/>
      <c r="H1222" s="6"/>
      <c r="I1222" s="18"/>
      <c r="J1222" s="5"/>
      <c r="K1222" s="3"/>
      <c r="L1222" s="5"/>
    </row>
    <row r="1223" spans="1:12" s="2" customFormat="1" ht="15" customHeight="1" x14ac:dyDescent="0.2">
      <c r="A1223" s="4"/>
      <c r="B1223" s="8"/>
      <c r="C1223" s="3"/>
      <c r="D1223" s="5"/>
      <c r="E1223" s="3"/>
      <c r="F1223" s="3"/>
      <c r="G1223" s="3"/>
      <c r="H1223" s="6"/>
      <c r="I1223" s="18"/>
      <c r="J1223" s="5"/>
      <c r="K1223" s="3"/>
      <c r="L1223" s="5"/>
    </row>
    <row r="1224" spans="1:12" s="2" customFormat="1" ht="15" customHeight="1" x14ac:dyDescent="0.2">
      <c r="A1224" s="4"/>
      <c r="B1224" s="8"/>
      <c r="C1224" s="3"/>
      <c r="D1224" s="5"/>
      <c r="E1224" s="3"/>
      <c r="F1224" s="3"/>
      <c r="G1224" s="3"/>
      <c r="H1224" s="6"/>
      <c r="I1224" s="18"/>
      <c r="J1224" s="5"/>
      <c r="K1224" s="3"/>
      <c r="L1224" s="5"/>
    </row>
    <row r="1225" spans="1:12" s="2" customFormat="1" ht="15" customHeight="1" x14ac:dyDescent="0.2">
      <c r="A1225" s="4"/>
      <c r="B1225" s="8"/>
      <c r="C1225" s="3"/>
      <c r="D1225" s="5"/>
      <c r="E1225" s="3"/>
      <c r="F1225" s="3"/>
      <c r="G1225" s="3"/>
      <c r="H1225" s="6"/>
      <c r="I1225" s="18"/>
      <c r="J1225" s="5"/>
      <c r="K1225" s="3"/>
      <c r="L1225" s="5"/>
    </row>
    <row r="1226" spans="1:12" s="2" customFormat="1" ht="15" customHeight="1" x14ac:dyDescent="0.2">
      <c r="A1226" s="4"/>
      <c r="B1226" s="8"/>
      <c r="C1226" s="3"/>
      <c r="D1226" s="5"/>
      <c r="E1226" s="3"/>
      <c r="F1226" s="3"/>
      <c r="G1226" s="3"/>
      <c r="H1226" s="6"/>
      <c r="I1226" s="18"/>
      <c r="J1226" s="5"/>
      <c r="K1226" s="3"/>
      <c r="L1226" s="5"/>
    </row>
    <row r="1227" spans="1:12" s="2" customFormat="1" ht="15" customHeight="1" x14ac:dyDescent="0.2">
      <c r="A1227" s="4"/>
      <c r="B1227" s="8"/>
      <c r="C1227" s="3"/>
      <c r="D1227" s="5"/>
      <c r="E1227" s="3"/>
      <c r="F1227" s="3"/>
      <c r="G1227" s="3"/>
      <c r="H1227" s="6"/>
      <c r="I1227" s="18"/>
      <c r="J1227" s="5"/>
      <c r="K1227" s="3"/>
      <c r="L1227" s="5"/>
    </row>
    <row r="1228" spans="1:12" s="2" customFormat="1" ht="15" customHeight="1" x14ac:dyDescent="0.2">
      <c r="A1228" s="4"/>
      <c r="B1228" s="8"/>
      <c r="C1228" s="3"/>
      <c r="D1228" s="5"/>
      <c r="E1228" s="3"/>
      <c r="F1228" s="3"/>
      <c r="G1228" s="3"/>
      <c r="H1228" s="6"/>
      <c r="I1228" s="18"/>
      <c r="J1228" s="5"/>
      <c r="K1228" s="3"/>
      <c r="L1228" s="5"/>
    </row>
    <row r="1229" spans="1:12" s="2" customFormat="1" ht="15" customHeight="1" x14ac:dyDescent="0.2">
      <c r="A1229" s="4"/>
      <c r="B1229" s="8"/>
      <c r="C1229" s="3"/>
      <c r="D1229" s="5"/>
      <c r="E1229" s="3"/>
      <c r="F1229" s="3"/>
      <c r="G1229" s="3"/>
      <c r="H1229" s="6"/>
      <c r="I1229" s="18"/>
      <c r="J1229" s="5"/>
      <c r="K1229" s="3"/>
      <c r="L1229" s="5"/>
    </row>
    <row r="1230" spans="1:12" s="2" customFormat="1" ht="15" customHeight="1" x14ac:dyDescent="0.2">
      <c r="A1230" s="4"/>
      <c r="B1230" s="8"/>
      <c r="C1230" s="3"/>
      <c r="D1230" s="5"/>
      <c r="E1230" s="3"/>
      <c r="F1230" s="3"/>
      <c r="G1230" s="3"/>
      <c r="H1230" s="6"/>
      <c r="I1230" s="18"/>
      <c r="J1230" s="5"/>
      <c r="K1230" s="3"/>
      <c r="L1230" s="5"/>
    </row>
    <row r="1231" spans="1:12" s="2" customFormat="1" ht="15" customHeight="1" x14ac:dyDescent="0.2">
      <c r="A1231" s="4"/>
      <c r="B1231" s="8"/>
      <c r="C1231" s="3"/>
      <c r="D1231" s="5"/>
      <c r="E1231" s="3"/>
      <c r="F1231" s="3"/>
      <c r="G1231" s="3"/>
      <c r="H1231" s="6"/>
      <c r="I1231" s="18"/>
      <c r="J1231" s="5"/>
      <c r="K1231" s="3"/>
      <c r="L1231" s="5"/>
    </row>
    <row r="1232" spans="1:12" s="2" customFormat="1" ht="15" customHeight="1" x14ac:dyDescent="0.2">
      <c r="A1232" s="4"/>
      <c r="B1232" s="8"/>
      <c r="C1232" s="3"/>
      <c r="D1232" s="5"/>
      <c r="E1232" s="3"/>
      <c r="F1232" s="3"/>
      <c r="G1232" s="3"/>
      <c r="H1232" s="6"/>
      <c r="I1232" s="18"/>
      <c r="J1232" s="5"/>
      <c r="K1232" s="3"/>
      <c r="L1232" s="5"/>
    </row>
    <row r="1233" spans="1:12" s="2" customFormat="1" ht="15" customHeight="1" x14ac:dyDescent="0.2">
      <c r="A1233" s="4"/>
      <c r="B1233" s="8"/>
      <c r="C1233" s="3"/>
      <c r="D1233" s="5"/>
      <c r="E1233" s="3"/>
      <c r="F1233" s="3"/>
      <c r="G1233" s="3"/>
      <c r="H1233" s="6"/>
      <c r="I1233" s="18"/>
      <c r="J1233" s="5"/>
      <c r="K1233" s="3"/>
      <c r="L1233" s="5"/>
    </row>
    <row r="1234" spans="1:12" s="2" customFormat="1" ht="15" customHeight="1" x14ac:dyDescent="0.2">
      <c r="A1234" s="4"/>
      <c r="B1234" s="8"/>
      <c r="C1234" s="3"/>
      <c r="D1234" s="5"/>
      <c r="E1234" s="3"/>
      <c r="F1234" s="3"/>
      <c r="G1234" s="3"/>
      <c r="H1234" s="6"/>
      <c r="I1234" s="18"/>
      <c r="J1234" s="5"/>
      <c r="K1234" s="3"/>
      <c r="L1234" s="5"/>
    </row>
    <row r="1235" spans="1:12" s="2" customFormat="1" ht="15" customHeight="1" x14ac:dyDescent="0.2">
      <c r="A1235" s="4"/>
      <c r="B1235" s="8"/>
      <c r="C1235" s="3"/>
      <c r="D1235" s="5"/>
      <c r="E1235" s="3"/>
      <c r="F1235" s="3"/>
      <c r="G1235" s="3"/>
      <c r="H1235" s="6"/>
      <c r="I1235" s="18"/>
      <c r="J1235" s="5"/>
      <c r="K1235" s="3"/>
      <c r="L1235" s="5"/>
    </row>
    <row r="1236" spans="1:12" s="2" customFormat="1" ht="15" customHeight="1" x14ac:dyDescent="0.2">
      <c r="A1236" s="4"/>
      <c r="B1236" s="8"/>
      <c r="C1236" s="3"/>
      <c r="D1236" s="5"/>
      <c r="E1236" s="3"/>
      <c r="F1236" s="3"/>
      <c r="G1236" s="3"/>
      <c r="H1236" s="6"/>
      <c r="I1236" s="18"/>
      <c r="J1236" s="5"/>
      <c r="K1236" s="3"/>
      <c r="L1236" s="5"/>
    </row>
    <row r="1237" spans="1:12" s="2" customFormat="1" ht="15" customHeight="1" x14ac:dyDescent="0.2">
      <c r="A1237" s="4"/>
      <c r="B1237" s="8"/>
      <c r="C1237" s="3"/>
      <c r="D1237" s="5"/>
      <c r="E1237" s="3"/>
      <c r="F1237" s="3"/>
      <c r="G1237" s="3"/>
      <c r="H1237" s="6"/>
      <c r="I1237" s="18"/>
      <c r="J1237" s="5"/>
      <c r="K1237" s="3"/>
      <c r="L1237" s="5"/>
    </row>
    <row r="1238" spans="1:12" s="2" customFormat="1" ht="15" customHeight="1" x14ac:dyDescent="0.2">
      <c r="A1238" s="4"/>
      <c r="B1238" s="8"/>
      <c r="C1238" s="3"/>
      <c r="D1238" s="5"/>
      <c r="E1238" s="3"/>
      <c r="F1238" s="3"/>
      <c r="G1238" s="3"/>
      <c r="H1238" s="6"/>
      <c r="I1238" s="18"/>
      <c r="J1238" s="5"/>
      <c r="K1238" s="3"/>
      <c r="L1238" s="5"/>
    </row>
    <row r="1239" spans="1:12" s="2" customFormat="1" ht="15" customHeight="1" x14ac:dyDescent="0.2">
      <c r="A1239" s="4"/>
      <c r="B1239" s="8"/>
      <c r="C1239" s="3"/>
      <c r="D1239" s="5"/>
      <c r="E1239" s="3"/>
      <c r="F1239" s="3"/>
      <c r="G1239" s="3"/>
      <c r="H1239" s="6"/>
      <c r="I1239" s="18"/>
      <c r="J1239" s="5"/>
      <c r="K1239" s="3"/>
      <c r="L1239" s="5"/>
    </row>
    <row r="1240" spans="1:12" s="2" customFormat="1" ht="15" customHeight="1" x14ac:dyDescent="0.2">
      <c r="A1240" s="4"/>
      <c r="B1240" s="8"/>
      <c r="C1240" s="3"/>
      <c r="D1240" s="5"/>
      <c r="E1240" s="3"/>
      <c r="F1240" s="3"/>
      <c r="G1240" s="3"/>
      <c r="H1240" s="6"/>
      <c r="I1240" s="18"/>
      <c r="J1240" s="5"/>
      <c r="K1240" s="3"/>
      <c r="L1240" s="5"/>
    </row>
    <row r="1241" spans="1:12" s="2" customFormat="1" ht="15" customHeight="1" x14ac:dyDescent="0.2">
      <c r="A1241" s="4"/>
      <c r="B1241" s="8"/>
      <c r="C1241" s="3"/>
      <c r="D1241" s="5"/>
      <c r="E1241" s="3"/>
      <c r="F1241" s="3"/>
      <c r="G1241" s="3"/>
      <c r="H1241" s="6"/>
      <c r="I1241" s="18"/>
      <c r="J1241" s="5"/>
      <c r="K1241" s="3"/>
      <c r="L1241" s="5"/>
    </row>
    <row r="1242" spans="1:12" s="2" customFormat="1" ht="15" customHeight="1" x14ac:dyDescent="0.2">
      <c r="A1242" s="4"/>
      <c r="B1242" s="8"/>
      <c r="C1242" s="3"/>
      <c r="D1242" s="5"/>
      <c r="E1242" s="3"/>
      <c r="F1242" s="3"/>
      <c r="G1242" s="3"/>
      <c r="H1242" s="6"/>
      <c r="I1242" s="18"/>
      <c r="J1242" s="5"/>
      <c r="K1242" s="3"/>
      <c r="L1242" s="5"/>
    </row>
    <row r="1243" spans="1:12" s="2" customFormat="1" ht="15" customHeight="1" x14ac:dyDescent="0.2">
      <c r="A1243" s="4"/>
      <c r="B1243" s="8"/>
      <c r="C1243" s="3"/>
      <c r="D1243" s="5"/>
      <c r="E1243" s="3"/>
      <c r="F1243" s="3"/>
      <c r="G1243" s="3"/>
      <c r="H1243" s="6"/>
      <c r="I1243" s="18"/>
      <c r="J1243" s="5"/>
      <c r="K1243" s="3"/>
      <c r="L1243" s="5"/>
    </row>
    <row r="1244" spans="1:12" s="2" customFormat="1" ht="15" customHeight="1" x14ac:dyDescent="0.2">
      <c r="A1244" s="4"/>
      <c r="B1244" s="8"/>
      <c r="C1244" s="3"/>
      <c r="D1244" s="5"/>
      <c r="E1244" s="3"/>
      <c r="F1244" s="3"/>
      <c r="G1244" s="3"/>
      <c r="H1244" s="6"/>
      <c r="I1244" s="18"/>
      <c r="J1244" s="5"/>
      <c r="K1244" s="3"/>
      <c r="L1244" s="5"/>
    </row>
    <row r="1245" spans="1:12" s="2" customFormat="1" ht="15" customHeight="1" x14ac:dyDescent="0.2">
      <c r="A1245" s="4"/>
      <c r="B1245" s="8"/>
      <c r="C1245" s="3"/>
      <c r="D1245" s="5"/>
      <c r="E1245" s="3"/>
      <c r="F1245" s="3"/>
      <c r="G1245" s="3"/>
      <c r="H1245" s="6"/>
      <c r="I1245" s="18"/>
      <c r="J1245" s="5"/>
      <c r="K1245" s="3"/>
      <c r="L1245" s="5"/>
    </row>
    <row r="1246" spans="1:12" s="2" customFormat="1" ht="15" customHeight="1" x14ac:dyDescent="0.2">
      <c r="A1246" s="4"/>
      <c r="B1246" s="8"/>
      <c r="C1246" s="3"/>
      <c r="D1246" s="5"/>
      <c r="E1246" s="3"/>
      <c r="F1246" s="3"/>
      <c r="G1246" s="3"/>
      <c r="H1246" s="6"/>
      <c r="I1246" s="18"/>
      <c r="J1246" s="5"/>
      <c r="K1246" s="3"/>
      <c r="L1246" s="5"/>
    </row>
    <row r="1247" spans="1:12" s="2" customFormat="1" ht="15" customHeight="1" x14ac:dyDescent="0.2">
      <c r="A1247" s="4"/>
      <c r="B1247" s="8"/>
      <c r="C1247" s="3"/>
      <c r="D1247" s="5"/>
      <c r="E1247" s="3"/>
      <c r="F1247" s="3"/>
      <c r="G1247" s="3"/>
      <c r="H1247" s="6"/>
      <c r="I1247" s="18"/>
      <c r="J1247" s="5"/>
      <c r="K1247" s="3"/>
      <c r="L1247" s="5"/>
    </row>
    <row r="1248" spans="1:12" s="2" customFormat="1" ht="15" customHeight="1" x14ac:dyDescent="0.2">
      <c r="A1248" s="4"/>
      <c r="B1248" s="8"/>
      <c r="C1248" s="3"/>
      <c r="D1248" s="5"/>
      <c r="E1248" s="3"/>
      <c r="F1248" s="3"/>
      <c r="G1248" s="3"/>
      <c r="H1248" s="6"/>
      <c r="I1248" s="18"/>
      <c r="J1248" s="5"/>
      <c r="K1248" s="3"/>
      <c r="L1248" s="5"/>
    </row>
    <row r="1249" spans="1:12" s="2" customFormat="1" ht="15" customHeight="1" x14ac:dyDescent="0.2">
      <c r="A1249" s="4"/>
      <c r="B1249" s="8"/>
      <c r="C1249" s="3"/>
      <c r="D1249" s="5"/>
      <c r="E1249" s="3"/>
      <c r="F1249" s="3"/>
      <c r="G1249" s="3"/>
      <c r="H1249" s="6"/>
      <c r="I1249" s="18"/>
      <c r="J1249" s="5"/>
      <c r="K1249" s="3"/>
      <c r="L1249" s="5"/>
    </row>
    <row r="1250" spans="1:12" s="2" customFormat="1" ht="15" customHeight="1" x14ac:dyDescent="0.2">
      <c r="A1250" s="4"/>
      <c r="B1250" s="8"/>
      <c r="C1250" s="3"/>
      <c r="D1250" s="5"/>
      <c r="E1250" s="3"/>
      <c r="F1250" s="3"/>
      <c r="G1250" s="3"/>
      <c r="H1250" s="6"/>
      <c r="I1250" s="18"/>
      <c r="J1250" s="5"/>
      <c r="K1250" s="3"/>
      <c r="L1250" s="5"/>
    </row>
    <row r="1251" spans="1:12" s="2" customFormat="1" ht="15" customHeight="1" x14ac:dyDescent="0.2">
      <c r="A1251" s="4"/>
      <c r="B1251" s="8"/>
      <c r="C1251" s="3"/>
      <c r="D1251" s="5"/>
      <c r="E1251" s="3"/>
      <c r="F1251" s="3"/>
      <c r="G1251" s="3"/>
      <c r="H1251" s="6"/>
      <c r="I1251" s="18"/>
      <c r="J1251" s="5"/>
      <c r="K1251" s="3"/>
      <c r="L1251" s="5"/>
    </row>
    <row r="1252" spans="1:12" s="2" customFormat="1" ht="15" customHeight="1" x14ac:dyDescent="0.2">
      <c r="A1252" s="4"/>
      <c r="B1252" s="8"/>
      <c r="C1252" s="3"/>
      <c r="D1252" s="5"/>
      <c r="E1252" s="3"/>
      <c r="F1252" s="3"/>
      <c r="G1252" s="3"/>
      <c r="H1252" s="6"/>
      <c r="I1252" s="18"/>
      <c r="J1252" s="5"/>
      <c r="K1252" s="3"/>
      <c r="L1252" s="5"/>
    </row>
    <row r="1253" spans="1:12" s="2" customFormat="1" ht="15" customHeight="1" x14ac:dyDescent="0.2">
      <c r="A1253" s="4"/>
      <c r="B1253" s="8"/>
      <c r="C1253" s="3"/>
      <c r="D1253" s="5"/>
      <c r="E1253" s="3"/>
      <c r="F1253" s="3"/>
      <c r="G1253" s="3"/>
      <c r="H1253" s="6"/>
      <c r="I1253" s="18"/>
      <c r="J1253" s="5"/>
      <c r="K1253" s="3"/>
      <c r="L1253" s="5"/>
    </row>
    <row r="1254" spans="1:12" s="2" customFormat="1" ht="15" customHeight="1" x14ac:dyDescent="0.2">
      <c r="A1254" s="4"/>
      <c r="B1254" s="8"/>
      <c r="C1254" s="3"/>
      <c r="D1254" s="5"/>
      <c r="E1254" s="3"/>
      <c r="F1254" s="3"/>
      <c r="G1254" s="3"/>
      <c r="H1254" s="6"/>
      <c r="I1254" s="18"/>
      <c r="J1254" s="5"/>
      <c r="K1254" s="3"/>
      <c r="L1254" s="5"/>
    </row>
    <row r="1255" spans="1:12" s="2" customFormat="1" ht="15" customHeight="1" x14ac:dyDescent="0.2">
      <c r="A1255" s="4"/>
      <c r="B1255" s="8"/>
      <c r="C1255" s="3"/>
      <c r="D1255" s="5"/>
      <c r="E1255" s="3"/>
      <c r="F1255" s="3"/>
      <c r="G1255" s="3"/>
      <c r="H1255" s="6"/>
      <c r="I1255" s="18"/>
      <c r="J1255" s="5"/>
      <c r="K1255" s="3"/>
      <c r="L1255" s="5"/>
    </row>
    <row r="1256" spans="1:12" s="2" customFormat="1" ht="15" customHeight="1" x14ac:dyDescent="0.2">
      <c r="A1256" s="4"/>
      <c r="B1256" s="8"/>
      <c r="C1256" s="3"/>
      <c r="D1256" s="5"/>
      <c r="E1256" s="3"/>
      <c r="F1256" s="3"/>
      <c r="G1256" s="3"/>
      <c r="H1256" s="6"/>
      <c r="I1256" s="18"/>
      <c r="J1256" s="5"/>
      <c r="K1256" s="3"/>
      <c r="L1256" s="5"/>
    </row>
    <row r="1257" spans="1:12" s="2" customFormat="1" ht="15" customHeight="1" x14ac:dyDescent="0.2">
      <c r="A1257" s="4"/>
      <c r="B1257" s="8"/>
      <c r="C1257" s="3"/>
      <c r="D1257" s="5"/>
      <c r="E1257" s="3"/>
      <c r="F1257" s="3"/>
      <c r="G1257" s="3"/>
      <c r="H1257" s="6"/>
      <c r="I1257" s="18"/>
      <c r="J1257" s="5"/>
      <c r="K1257" s="3"/>
      <c r="L1257" s="5"/>
    </row>
    <row r="1258" spans="1:12" s="2" customFormat="1" ht="15" customHeight="1" x14ac:dyDescent="0.2">
      <c r="A1258" s="4"/>
      <c r="B1258" s="8"/>
      <c r="C1258" s="3"/>
      <c r="D1258" s="5"/>
      <c r="E1258" s="3"/>
      <c r="F1258" s="3"/>
      <c r="G1258" s="3"/>
      <c r="H1258" s="6"/>
      <c r="I1258" s="18"/>
      <c r="J1258" s="5"/>
      <c r="K1258" s="3"/>
      <c r="L1258" s="5"/>
    </row>
    <row r="1259" spans="1:12" s="2" customFormat="1" ht="15" customHeight="1" x14ac:dyDescent="0.2">
      <c r="A1259" s="4"/>
      <c r="B1259" s="8"/>
      <c r="C1259" s="3"/>
      <c r="D1259" s="5"/>
      <c r="E1259" s="3"/>
      <c r="F1259" s="3"/>
      <c r="G1259" s="3"/>
      <c r="H1259" s="6"/>
      <c r="I1259" s="18"/>
      <c r="J1259" s="5"/>
      <c r="K1259" s="3"/>
      <c r="L1259" s="5"/>
    </row>
    <row r="1260" spans="1:12" s="2" customFormat="1" ht="15" customHeight="1" x14ac:dyDescent="0.2">
      <c r="A1260" s="4"/>
      <c r="B1260" s="8"/>
      <c r="C1260" s="3"/>
      <c r="D1260" s="5"/>
      <c r="E1260" s="3"/>
      <c r="F1260" s="3"/>
      <c r="G1260" s="3"/>
      <c r="H1260" s="6"/>
      <c r="I1260" s="18"/>
      <c r="J1260" s="5"/>
      <c r="K1260" s="3"/>
      <c r="L1260" s="5"/>
    </row>
    <row r="1261" spans="1:12" s="2" customFormat="1" ht="15" customHeight="1" x14ac:dyDescent="0.2">
      <c r="A1261" s="4"/>
      <c r="B1261" s="8"/>
      <c r="C1261" s="3"/>
      <c r="D1261" s="5"/>
      <c r="E1261" s="3"/>
      <c r="F1261" s="3"/>
      <c r="G1261" s="3"/>
      <c r="H1261" s="6"/>
      <c r="I1261" s="18"/>
      <c r="J1261" s="5"/>
      <c r="K1261" s="3"/>
      <c r="L1261" s="5"/>
    </row>
    <row r="1262" spans="1:12" s="2" customFormat="1" ht="15" customHeight="1" x14ac:dyDescent="0.2">
      <c r="A1262" s="4"/>
      <c r="B1262" s="8"/>
      <c r="C1262" s="3"/>
      <c r="D1262" s="5"/>
      <c r="E1262" s="3"/>
      <c r="F1262" s="3"/>
      <c r="G1262" s="3"/>
      <c r="H1262" s="6"/>
      <c r="I1262" s="18"/>
      <c r="J1262" s="5"/>
      <c r="K1262" s="3"/>
      <c r="L1262" s="5"/>
    </row>
    <row r="1263" spans="1:12" s="2" customFormat="1" ht="15" customHeight="1" x14ac:dyDescent="0.2">
      <c r="A1263" s="4"/>
      <c r="B1263" s="8"/>
      <c r="C1263" s="3"/>
      <c r="D1263" s="5"/>
      <c r="E1263" s="3"/>
      <c r="F1263" s="3"/>
      <c r="G1263" s="3"/>
      <c r="H1263" s="6"/>
      <c r="I1263" s="18"/>
      <c r="J1263" s="5"/>
      <c r="K1263" s="3"/>
      <c r="L1263" s="5"/>
    </row>
    <row r="1264" spans="1:12" s="2" customFormat="1" ht="15" customHeight="1" x14ac:dyDescent="0.2">
      <c r="A1264" s="4"/>
      <c r="B1264" s="8"/>
      <c r="C1264" s="3"/>
      <c r="D1264" s="5"/>
      <c r="E1264" s="3"/>
      <c r="F1264" s="3"/>
      <c r="G1264" s="3"/>
      <c r="H1264" s="6"/>
      <c r="I1264" s="18"/>
      <c r="J1264" s="5"/>
      <c r="K1264" s="3"/>
      <c r="L1264" s="5"/>
    </row>
    <row r="1265" spans="1:13" s="2" customFormat="1" ht="15" customHeight="1" x14ac:dyDescent="0.2">
      <c r="A1265" s="4"/>
      <c r="B1265" s="8"/>
      <c r="C1265" s="3"/>
      <c r="D1265" s="5"/>
      <c r="E1265" s="3"/>
      <c r="F1265" s="3"/>
      <c r="G1265" s="3"/>
      <c r="H1265" s="6"/>
      <c r="I1265" s="18"/>
      <c r="J1265" s="5"/>
      <c r="K1265" s="3"/>
      <c r="L1265" s="5"/>
    </row>
    <row r="1266" spans="1:13" s="2" customFormat="1" ht="15" customHeight="1" x14ac:dyDescent="0.2">
      <c r="A1266" s="4"/>
      <c r="B1266" s="8"/>
      <c r="C1266" s="3"/>
      <c r="D1266" s="5"/>
      <c r="E1266" s="3"/>
      <c r="F1266" s="3"/>
      <c r="G1266" s="3"/>
      <c r="H1266" s="6"/>
      <c r="I1266" s="18"/>
      <c r="J1266" s="5"/>
      <c r="K1266" s="3"/>
      <c r="L1266" s="5"/>
    </row>
    <row r="1267" spans="1:13" s="2" customFormat="1" ht="15" customHeight="1" x14ac:dyDescent="0.2">
      <c r="A1267" s="4"/>
      <c r="B1267" s="8"/>
      <c r="C1267" s="3"/>
      <c r="D1267" s="5"/>
      <c r="E1267" s="3"/>
      <c r="F1267" s="3"/>
      <c r="G1267" s="3"/>
      <c r="H1267" s="6"/>
      <c r="I1267" s="18"/>
      <c r="J1267" s="5"/>
      <c r="K1267" s="3"/>
      <c r="L1267" s="5"/>
      <c r="M1267" s="2" t="s">
        <v>42</v>
      </c>
    </row>
    <row r="1268" spans="1:13" s="2" customFormat="1" ht="15" customHeight="1" x14ac:dyDescent="0.2">
      <c r="A1268" s="4"/>
      <c r="B1268" s="8"/>
      <c r="C1268" s="3"/>
      <c r="D1268" s="5"/>
      <c r="E1268" s="3"/>
      <c r="F1268" s="3"/>
      <c r="G1268" s="3"/>
      <c r="H1268" s="6"/>
      <c r="I1268" s="18"/>
      <c r="J1268" s="5"/>
      <c r="K1268" s="3"/>
      <c r="L1268" s="5"/>
    </row>
    <row r="1269" spans="1:13" s="2" customFormat="1" ht="15" customHeight="1" x14ac:dyDescent="0.2">
      <c r="A1269" s="4"/>
      <c r="B1269" s="8"/>
      <c r="C1269" s="3"/>
      <c r="D1269" s="5"/>
      <c r="E1269" s="3"/>
      <c r="F1269" s="3"/>
      <c r="G1269" s="3"/>
      <c r="H1269" s="6"/>
      <c r="I1269" s="18"/>
      <c r="J1269" s="5"/>
      <c r="K1269" s="3"/>
      <c r="L1269" s="5"/>
    </row>
    <row r="1270" spans="1:13" s="2" customFormat="1" ht="15" customHeight="1" x14ac:dyDescent="0.2">
      <c r="A1270" s="4"/>
      <c r="B1270" s="8"/>
      <c r="C1270" s="3"/>
      <c r="D1270" s="5"/>
      <c r="E1270" s="3"/>
      <c r="F1270" s="3"/>
      <c r="G1270" s="3"/>
      <c r="H1270" s="6"/>
      <c r="I1270" s="18"/>
      <c r="J1270" s="5"/>
      <c r="K1270" s="3"/>
      <c r="L1270" s="5"/>
    </row>
    <row r="1271" spans="1:13" s="2" customFormat="1" ht="15" customHeight="1" x14ac:dyDescent="0.2">
      <c r="A1271" s="4"/>
      <c r="B1271" s="8"/>
      <c r="C1271" s="3"/>
      <c r="D1271" s="5"/>
      <c r="E1271" s="3"/>
      <c r="F1271" s="3"/>
      <c r="G1271" s="3"/>
      <c r="H1271" s="6"/>
      <c r="I1271" s="18"/>
      <c r="J1271" s="5"/>
      <c r="K1271" s="3"/>
      <c r="L1271" s="5"/>
    </row>
    <row r="1272" spans="1:13" s="2" customFormat="1" ht="15" customHeight="1" x14ac:dyDescent="0.2">
      <c r="A1272" s="4"/>
      <c r="B1272" s="8"/>
      <c r="C1272" s="3"/>
      <c r="D1272" s="5"/>
      <c r="E1272" s="3"/>
      <c r="F1272" s="3"/>
      <c r="G1272" s="3"/>
      <c r="H1272" s="6"/>
      <c r="I1272" s="18"/>
      <c r="J1272" s="5"/>
      <c r="K1272" s="3"/>
      <c r="L1272" s="5"/>
    </row>
    <row r="1273" spans="1:13" s="2" customFormat="1" ht="15" customHeight="1" x14ac:dyDescent="0.2">
      <c r="A1273" s="4"/>
      <c r="B1273" s="8"/>
      <c r="C1273" s="3"/>
      <c r="D1273" s="5"/>
      <c r="E1273" s="3"/>
      <c r="F1273" s="3"/>
      <c r="G1273" s="3"/>
      <c r="H1273" s="6"/>
      <c r="I1273" s="18"/>
      <c r="J1273" s="5"/>
      <c r="K1273" s="3"/>
      <c r="L1273" s="5"/>
    </row>
    <row r="1274" spans="1:13" s="2" customFormat="1" ht="15" customHeight="1" x14ac:dyDescent="0.2">
      <c r="A1274" s="4"/>
      <c r="B1274" s="8"/>
      <c r="C1274" s="3"/>
      <c r="D1274" s="5"/>
      <c r="E1274" s="3"/>
      <c r="F1274" s="3"/>
      <c r="G1274" s="3"/>
      <c r="H1274" s="6"/>
      <c r="I1274" s="18"/>
      <c r="J1274" s="5"/>
      <c r="K1274" s="3"/>
      <c r="L1274" s="5"/>
    </row>
    <row r="1275" spans="1:13" s="2" customFormat="1" ht="15" customHeight="1" x14ac:dyDescent="0.2">
      <c r="A1275" s="4"/>
      <c r="B1275" s="8"/>
      <c r="C1275" s="3"/>
      <c r="D1275" s="5"/>
      <c r="E1275" s="3"/>
      <c r="F1275" s="3"/>
      <c r="G1275" s="3"/>
      <c r="H1275" s="6"/>
      <c r="I1275" s="18"/>
      <c r="J1275" s="5"/>
      <c r="K1275" s="3"/>
      <c r="L1275" s="5"/>
    </row>
    <row r="1276" spans="1:13" s="2" customFormat="1" ht="15" customHeight="1" x14ac:dyDescent="0.2">
      <c r="A1276" s="4"/>
      <c r="B1276" s="8"/>
      <c r="C1276" s="3"/>
      <c r="D1276" s="5"/>
      <c r="E1276" s="3"/>
      <c r="F1276" s="3"/>
      <c r="G1276" s="3"/>
      <c r="H1276" s="6"/>
      <c r="I1276" s="18"/>
      <c r="J1276" s="5"/>
      <c r="K1276" s="3"/>
      <c r="L1276" s="5"/>
    </row>
    <row r="1277" spans="1:13" s="2" customFormat="1" ht="15" customHeight="1" x14ac:dyDescent="0.2">
      <c r="A1277" s="4"/>
      <c r="B1277" s="8"/>
      <c r="C1277" s="3"/>
      <c r="D1277" s="5"/>
      <c r="E1277" s="3"/>
      <c r="F1277" s="3"/>
      <c r="G1277" s="3"/>
      <c r="H1277" s="6"/>
      <c r="I1277" s="18"/>
      <c r="J1277" s="5"/>
      <c r="K1277" s="3"/>
      <c r="L1277" s="5"/>
    </row>
    <row r="1278" spans="1:13" s="2" customFormat="1" ht="15" customHeight="1" x14ac:dyDescent="0.2">
      <c r="A1278" s="4"/>
      <c r="B1278" s="8"/>
      <c r="C1278" s="3"/>
      <c r="D1278" s="5"/>
      <c r="E1278" s="3"/>
      <c r="F1278" s="3"/>
      <c r="G1278" s="3"/>
      <c r="H1278" s="6"/>
      <c r="I1278" s="18"/>
      <c r="J1278" s="5"/>
      <c r="K1278" s="3"/>
      <c r="L1278" s="5"/>
    </row>
    <row r="1279" spans="1:13" s="2" customFormat="1" ht="15" customHeight="1" x14ac:dyDescent="0.2">
      <c r="A1279" s="4"/>
      <c r="B1279" s="8"/>
      <c r="C1279" s="3"/>
      <c r="D1279" s="5"/>
      <c r="E1279" s="3"/>
      <c r="F1279" s="3"/>
      <c r="G1279" s="3"/>
      <c r="H1279" s="6"/>
      <c r="I1279" s="18"/>
      <c r="J1279" s="5"/>
      <c r="K1279" s="3"/>
      <c r="L1279" s="5"/>
    </row>
    <row r="1280" spans="1:13" s="2" customFormat="1" ht="15" customHeight="1" x14ac:dyDescent="0.2">
      <c r="A1280" s="4"/>
      <c r="B1280" s="8"/>
      <c r="C1280" s="3"/>
      <c r="D1280" s="5"/>
      <c r="E1280" s="3"/>
      <c r="F1280" s="3"/>
      <c r="G1280" s="3"/>
      <c r="H1280" s="6"/>
      <c r="I1280" s="18"/>
      <c r="J1280" s="5"/>
      <c r="K1280" s="3"/>
      <c r="L1280" s="5"/>
    </row>
    <row r="1281" spans="1:12" s="2" customFormat="1" ht="15" customHeight="1" x14ac:dyDescent="0.2">
      <c r="A1281" s="4"/>
      <c r="B1281" s="8"/>
      <c r="C1281" s="3"/>
      <c r="D1281" s="5"/>
      <c r="E1281" s="3"/>
      <c r="F1281" s="3"/>
      <c r="G1281" s="3"/>
      <c r="H1281" s="6"/>
      <c r="I1281" s="18"/>
      <c r="J1281" s="5"/>
      <c r="K1281" s="3"/>
      <c r="L1281" s="5"/>
    </row>
    <row r="1282" spans="1:12" s="2" customFormat="1" ht="15" customHeight="1" x14ac:dyDescent="0.2">
      <c r="A1282" s="4"/>
      <c r="B1282" s="8"/>
      <c r="C1282" s="3"/>
      <c r="D1282" s="5"/>
      <c r="E1282" s="3"/>
      <c r="F1282" s="3"/>
      <c r="G1282" s="3"/>
      <c r="H1282" s="6"/>
      <c r="I1282" s="18"/>
      <c r="J1282" s="5"/>
      <c r="K1282" s="3"/>
      <c r="L1282" s="5"/>
    </row>
    <row r="1283" spans="1:12" s="2" customFormat="1" ht="15" customHeight="1" x14ac:dyDescent="0.2">
      <c r="A1283" s="4"/>
      <c r="B1283" s="8"/>
      <c r="C1283" s="3"/>
      <c r="D1283" s="5"/>
      <c r="E1283" s="3"/>
      <c r="F1283" s="3"/>
      <c r="G1283" s="3"/>
      <c r="H1283" s="6"/>
      <c r="I1283" s="18"/>
      <c r="J1283" s="5"/>
      <c r="K1283" s="3"/>
      <c r="L1283" s="5"/>
    </row>
    <row r="1284" spans="1:12" s="2" customFormat="1" ht="15" customHeight="1" x14ac:dyDescent="0.2">
      <c r="A1284" s="4"/>
      <c r="B1284" s="8"/>
      <c r="C1284" s="3"/>
      <c r="D1284" s="5"/>
      <c r="E1284" s="3"/>
      <c r="F1284" s="3"/>
      <c r="G1284" s="3"/>
      <c r="H1284" s="6"/>
      <c r="I1284" s="18"/>
      <c r="J1284" s="5"/>
      <c r="K1284" s="3"/>
      <c r="L1284" s="5"/>
    </row>
    <row r="1285" spans="1:12" s="2" customFormat="1" ht="15" customHeight="1" x14ac:dyDescent="0.2">
      <c r="A1285" s="4"/>
      <c r="B1285" s="8"/>
      <c r="C1285" s="3"/>
      <c r="D1285" s="5"/>
      <c r="E1285" s="3"/>
      <c r="F1285" s="3"/>
      <c r="G1285" s="3"/>
      <c r="H1285" s="6"/>
      <c r="I1285" s="18"/>
      <c r="J1285" s="5"/>
      <c r="K1285" s="3"/>
      <c r="L1285" s="5"/>
    </row>
    <row r="1286" spans="1:12" s="2" customFormat="1" ht="15" customHeight="1" x14ac:dyDescent="0.2">
      <c r="A1286" s="4"/>
      <c r="B1286" s="8"/>
      <c r="C1286" s="3"/>
      <c r="D1286" s="5"/>
      <c r="E1286" s="3"/>
      <c r="F1286" s="3"/>
      <c r="G1286" s="3"/>
      <c r="H1286" s="6"/>
      <c r="I1286" s="18"/>
      <c r="J1286" s="5"/>
      <c r="K1286" s="3"/>
      <c r="L1286" s="5"/>
    </row>
    <row r="1287" spans="1:12" s="2" customFormat="1" ht="15" customHeight="1" x14ac:dyDescent="0.2">
      <c r="A1287" s="4"/>
      <c r="B1287" s="8"/>
      <c r="C1287" s="3"/>
      <c r="D1287" s="5"/>
      <c r="E1287" s="3"/>
      <c r="F1287" s="3"/>
      <c r="G1287" s="3"/>
      <c r="H1287" s="6"/>
      <c r="I1287" s="18"/>
      <c r="J1287" s="5"/>
      <c r="K1287" s="3"/>
      <c r="L1287" s="5"/>
    </row>
    <row r="1288" spans="1:12" s="2" customFormat="1" ht="15" customHeight="1" x14ac:dyDescent="0.2">
      <c r="A1288" s="4"/>
      <c r="B1288" s="8"/>
      <c r="C1288" s="3"/>
      <c r="D1288" s="5"/>
      <c r="E1288" s="3"/>
      <c r="F1288" s="3"/>
      <c r="G1288" s="3"/>
      <c r="H1288" s="6"/>
      <c r="I1288" s="18"/>
      <c r="J1288" s="5"/>
      <c r="K1288" s="3"/>
      <c r="L1288" s="5"/>
    </row>
    <row r="1289" spans="1:12" s="2" customFormat="1" ht="15" customHeight="1" x14ac:dyDescent="0.2">
      <c r="A1289" s="4"/>
      <c r="B1289" s="8"/>
      <c r="C1289" s="3"/>
      <c r="D1289" s="5"/>
      <c r="E1289" s="3"/>
      <c r="F1289" s="3"/>
      <c r="G1289" s="3"/>
      <c r="H1289" s="6"/>
      <c r="I1289" s="18"/>
      <c r="J1289" s="5"/>
      <c r="K1289" s="3"/>
      <c r="L1289" s="5"/>
    </row>
    <row r="1290" spans="1:12" s="2" customFormat="1" ht="15" customHeight="1" x14ac:dyDescent="0.2">
      <c r="A1290" s="4"/>
      <c r="B1290" s="8"/>
      <c r="C1290" s="3"/>
      <c r="D1290" s="5"/>
      <c r="E1290" s="3"/>
      <c r="F1290" s="3"/>
      <c r="G1290" s="3"/>
      <c r="H1290" s="6"/>
      <c r="I1290" s="18"/>
      <c r="J1290" s="5"/>
      <c r="K1290" s="3"/>
      <c r="L1290" s="5"/>
    </row>
    <row r="1291" spans="1:12" s="2" customFormat="1" ht="15" customHeight="1" x14ac:dyDescent="0.2">
      <c r="A1291" s="4"/>
      <c r="B1291" s="8"/>
      <c r="C1291" s="3"/>
      <c r="D1291" s="5"/>
      <c r="E1291" s="3"/>
      <c r="F1291" s="3"/>
      <c r="G1291" s="3"/>
      <c r="H1291" s="6"/>
      <c r="I1291" s="18"/>
      <c r="J1291" s="5"/>
      <c r="K1291" s="3"/>
      <c r="L1291" s="5"/>
    </row>
    <row r="1292" spans="1:12" s="2" customFormat="1" ht="15" customHeight="1" x14ac:dyDescent="0.2">
      <c r="A1292" s="4"/>
      <c r="B1292" s="8"/>
      <c r="C1292" s="3"/>
      <c r="D1292" s="5"/>
      <c r="E1292" s="3"/>
      <c r="F1292" s="3"/>
      <c r="G1292" s="3"/>
      <c r="H1292" s="6"/>
      <c r="I1292" s="18"/>
      <c r="J1292" s="5"/>
      <c r="K1292" s="3"/>
      <c r="L1292" s="5"/>
    </row>
    <row r="1293" spans="1:12" s="2" customFormat="1" ht="15" customHeight="1" x14ac:dyDescent="0.2">
      <c r="A1293" s="4"/>
      <c r="B1293" s="8"/>
      <c r="C1293" s="3"/>
      <c r="D1293" s="5"/>
      <c r="E1293" s="3"/>
      <c r="F1293" s="3"/>
      <c r="G1293" s="3"/>
      <c r="H1293" s="6"/>
      <c r="I1293" s="18"/>
      <c r="J1293" s="5"/>
      <c r="K1293" s="3"/>
      <c r="L1293" s="5"/>
    </row>
    <row r="1294" spans="1:12" s="2" customFormat="1" ht="15" customHeight="1" x14ac:dyDescent="0.2">
      <c r="A1294" s="4"/>
      <c r="B1294" s="8"/>
      <c r="C1294" s="3"/>
      <c r="D1294" s="5"/>
      <c r="E1294" s="3"/>
      <c r="F1294" s="3"/>
      <c r="G1294" s="3"/>
      <c r="H1294" s="6"/>
      <c r="I1294" s="18"/>
      <c r="J1294" s="5"/>
      <c r="K1294" s="3"/>
      <c r="L1294" s="5"/>
    </row>
    <row r="1295" spans="1:12" s="2" customFormat="1" ht="15" customHeight="1" x14ac:dyDescent="0.2">
      <c r="A1295" s="4"/>
      <c r="B1295" s="8"/>
      <c r="C1295" s="3"/>
      <c r="D1295" s="5"/>
      <c r="E1295" s="3"/>
      <c r="F1295" s="3"/>
      <c r="G1295" s="3"/>
      <c r="H1295" s="6"/>
      <c r="I1295" s="18"/>
      <c r="J1295" s="5"/>
      <c r="K1295" s="3"/>
      <c r="L1295" s="5"/>
    </row>
    <row r="1296" spans="1:12" s="2" customFormat="1" ht="15" customHeight="1" x14ac:dyDescent="0.2">
      <c r="A1296" s="4"/>
      <c r="B1296" s="8"/>
      <c r="C1296" s="3"/>
      <c r="D1296" s="5"/>
      <c r="E1296" s="3"/>
      <c r="F1296" s="3"/>
      <c r="G1296" s="3"/>
      <c r="H1296" s="6"/>
      <c r="I1296" s="18"/>
      <c r="J1296" s="5"/>
      <c r="K1296" s="3"/>
      <c r="L1296" s="5"/>
    </row>
    <row r="1297" spans="1:12" s="2" customFormat="1" ht="15" customHeight="1" x14ac:dyDescent="0.2">
      <c r="A1297" s="4"/>
      <c r="B1297" s="8"/>
      <c r="C1297" s="3"/>
      <c r="D1297" s="5"/>
      <c r="E1297" s="3"/>
      <c r="F1297" s="3"/>
      <c r="G1297" s="3"/>
      <c r="H1297" s="6"/>
      <c r="I1297" s="18"/>
      <c r="J1297" s="5"/>
      <c r="K1297" s="3"/>
      <c r="L1297" s="5"/>
    </row>
    <row r="1298" spans="1:12" s="2" customFormat="1" ht="15" customHeight="1" x14ac:dyDescent="0.2">
      <c r="A1298" s="4"/>
      <c r="B1298" s="8"/>
      <c r="C1298" s="3"/>
      <c r="D1298" s="5"/>
      <c r="E1298" s="3"/>
      <c r="F1298" s="3"/>
      <c r="G1298" s="3"/>
      <c r="H1298" s="6"/>
      <c r="I1298" s="18"/>
      <c r="J1298" s="5"/>
      <c r="K1298" s="3"/>
      <c r="L1298" s="5"/>
    </row>
    <row r="1299" spans="1:12" s="2" customFormat="1" ht="15" customHeight="1" x14ac:dyDescent="0.2">
      <c r="A1299" s="4"/>
      <c r="B1299" s="8"/>
      <c r="C1299" s="3"/>
      <c r="D1299" s="5"/>
      <c r="E1299" s="3"/>
      <c r="F1299" s="3"/>
      <c r="G1299" s="3"/>
      <c r="H1299" s="6"/>
      <c r="I1299" s="18"/>
      <c r="J1299" s="5"/>
      <c r="K1299" s="3"/>
      <c r="L1299" s="5"/>
    </row>
    <row r="1300" spans="1:12" s="2" customFormat="1" ht="15" customHeight="1" x14ac:dyDescent="0.2">
      <c r="A1300" s="4"/>
      <c r="B1300" s="8"/>
      <c r="C1300" s="3"/>
      <c r="D1300" s="5"/>
      <c r="E1300" s="3"/>
      <c r="F1300" s="3"/>
      <c r="G1300" s="3"/>
      <c r="H1300" s="6"/>
      <c r="I1300" s="18"/>
      <c r="J1300" s="5"/>
      <c r="K1300" s="3"/>
      <c r="L1300" s="5"/>
    </row>
    <row r="1301" spans="1:12" s="2" customFormat="1" ht="15" customHeight="1" x14ac:dyDescent="0.2">
      <c r="A1301" s="4"/>
      <c r="B1301" s="8"/>
      <c r="C1301" s="3"/>
      <c r="D1301" s="5"/>
      <c r="E1301" s="3"/>
      <c r="F1301" s="3"/>
      <c r="G1301" s="3"/>
      <c r="H1301" s="6"/>
      <c r="I1301" s="18"/>
      <c r="J1301" s="5"/>
      <c r="K1301" s="3"/>
      <c r="L1301" s="5"/>
    </row>
    <row r="1302" spans="1:12" s="2" customFormat="1" ht="15" customHeight="1" x14ac:dyDescent="0.2">
      <c r="A1302" s="4"/>
      <c r="B1302" s="8"/>
      <c r="C1302" s="3"/>
      <c r="D1302" s="5"/>
      <c r="E1302" s="3"/>
      <c r="F1302" s="3"/>
      <c r="G1302" s="3"/>
      <c r="H1302" s="6"/>
      <c r="I1302" s="18"/>
      <c r="J1302" s="5"/>
      <c r="K1302" s="3"/>
      <c r="L1302" s="5"/>
    </row>
    <row r="1303" spans="1:12" s="2" customFormat="1" ht="15" customHeight="1" x14ac:dyDescent="0.2">
      <c r="A1303" s="4"/>
      <c r="B1303" s="8"/>
      <c r="C1303" s="3"/>
      <c r="D1303" s="5"/>
      <c r="E1303" s="3"/>
      <c r="F1303" s="3"/>
      <c r="G1303" s="3"/>
      <c r="H1303" s="6"/>
      <c r="I1303" s="18"/>
      <c r="J1303" s="5"/>
      <c r="K1303" s="3"/>
      <c r="L1303" s="5"/>
    </row>
    <row r="1304" spans="1:12" s="2" customFormat="1" ht="15" customHeight="1" x14ac:dyDescent="0.2">
      <c r="A1304" s="4"/>
      <c r="B1304" s="8"/>
      <c r="C1304" s="3"/>
      <c r="D1304" s="5"/>
      <c r="E1304" s="3"/>
      <c r="F1304" s="3"/>
      <c r="G1304" s="3"/>
      <c r="H1304" s="6"/>
      <c r="I1304" s="18"/>
      <c r="J1304" s="5"/>
      <c r="K1304" s="3"/>
      <c r="L1304" s="5"/>
    </row>
    <row r="1305" spans="1:12" s="2" customFormat="1" ht="15" customHeight="1" x14ac:dyDescent="0.2">
      <c r="A1305" s="4"/>
      <c r="B1305" s="8"/>
      <c r="C1305" s="3"/>
      <c r="D1305" s="5"/>
      <c r="E1305" s="3"/>
      <c r="F1305" s="3"/>
      <c r="G1305" s="3"/>
      <c r="H1305" s="6"/>
      <c r="I1305" s="18"/>
      <c r="J1305" s="5"/>
      <c r="K1305" s="3"/>
      <c r="L1305" s="5"/>
    </row>
    <row r="1306" spans="1:12" s="2" customFormat="1" ht="15" customHeight="1" x14ac:dyDescent="0.2">
      <c r="A1306" s="4"/>
      <c r="B1306" s="8"/>
      <c r="C1306" s="3"/>
      <c r="D1306" s="5"/>
      <c r="E1306" s="3"/>
      <c r="F1306" s="3"/>
      <c r="G1306" s="3"/>
      <c r="H1306" s="6"/>
      <c r="I1306" s="18"/>
      <c r="J1306" s="5"/>
      <c r="K1306" s="3"/>
      <c r="L1306" s="5"/>
    </row>
    <row r="1307" spans="1:12" s="2" customFormat="1" ht="15" customHeight="1" x14ac:dyDescent="0.2">
      <c r="A1307" s="4"/>
      <c r="B1307" s="8"/>
      <c r="C1307" s="3"/>
      <c r="D1307" s="5"/>
      <c r="E1307" s="3"/>
      <c r="F1307" s="3"/>
      <c r="G1307" s="3"/>
      <c r="H1307" s="6"/>
      <c r="I1307" s="18"/>
      <c r="J1307" s="5"/>
      <c r="K1307" s="3"/>
      <c r="L1307" s="5"/>
    </row>
    <row r="1308" spans="1:12" s="2" customFormat="1" ht="15" customHeight="1" x14ac:dyDescent="0.2">
      <c r="A1308" s="4"/>
      <c r="B1308" s="8"/>
      <c r="C1308" s="3"/>
      <c r="D1308" s="5"/>
      <c r="E1308" s="3"/>
      <c r="F1308" s="3"/>
      <c r="G1308" s="3"/>
      <c r="H1308" s="6"/>
      <c r="I1308" s="18"/>
      <c r="J1308" s="5"/>
      <c r="K1308" s="3"/>
      <c r="L1308" s="5"/>
    </row>
    <row r="1309" spans="1:12" s="2" customFormat="1" ht="15" customHeight="1" x14ac:dyDescent="0.2">
      <c r="A1309" s="4"/>
      <c r="B1309" s="8"/>
      <c r="C1309" s="3"/>
      <c r="D1309" s="5"/>
      <c r="E1309" s="3"/>
      <c r="F1309" s="3"/>
      <c r="G1309" s="3"/>
      <c r="H1309" s="6"/>
      <c r="I1309" s="18"/>
      <c r="J1309" s="5"/>
      <c r="K1309" s="3"/>
      <c r="L1309" s="5"/>
    </row>
    <row r="1310" spans="1:12" s="2" customFormat="1" ht="15" customHeight="1" x14ac:dyDescent="0.2">
      <c r="A1310" s="4"/>
      <c r="B1310" s="8"/>
      <c r="C1310" s="3"/>
      <c r="D1310" s="5"/>
      <c r="E1310" s="3"/>
      <c r="F1310" s="3"/>
      <c r="G1310" s="3"/>
      <c r="H1310" s="6"/>
      <c r="I1310" s="18"/>
      <c r="J1310" s="5"/>
      <c r="K1310" s="3"/>
      <c r="L1310" s="5"/>
    </row>
    <row r="1311" spans="1:12" s="2" customFormat="1" ht="15" customHeight="1" x14ac:dyDescent="0.2">
      <c r="A1311" s="4"/>
      <c r="B1311" s="8"/>
      <c r="C1311" s="3"/>
      <c r="D1311" s="5"/>
      <c r="E1311" s="3"/>
      <c r="F1311" s="3"/>
      <c r="G1311" s="3"/>
      <c r="H1311" s="6"/>
      <c r="I1311" s="18"/>
      <c r="J1311" s="5"/>
      <c r="K1311" s="3"/>
      <c r="L1311" s="5"/>
    </row>
    <row r="1312" spans="1:12" s="2" customFormat="1" ht="15" customHeight="1" x14ac:dyDescent="0.2">
      <c r="A1312" s="4"/>
      <c r="B1312" s="8"/>
      <c r="C1312" s="3"/>
      <c r="D1312" s="5"/>
      <c r="E1312" s="3"/>
      <c r="F1312" s="3"/>
      <c r="G1312" s="3"/>
      <c r="H1312" s="6"/>
      <c r="I1312" s="18"/>
      <c r="J1312" s="5"/>
      <c r="K1312" s="3"/>
      <c r="L1312" s="5"/>
    </row>
    <row r="1313" spans="1:12" s="2" customFormat="1" ht="15" customHeight="1" x14ac:dyDescent="0.2">
      <c r="A1313" s="4"/>
      <c r="B1313" s="8"/>
      <c r="C1313" s="3"/>
      <c r="D1313" s="5"/>
      <c r="E1313" s="3"/>
      <c r="F1313" s="3"/>
      <c r="G1313" s="3"/>
      <c r="H1313" s="6"/>
      <c r="I1313" s="18"/>
      <c r="J1313" s="5"/>
      <c r="K1313" s="3"/>
      <c r="L1313" s="5"/>
    </row>
    <row r="1314" spans="1:12" s="2" customFormat="1" ht="15" customHeight="1" x14ac:dyDescent="0.2">
      <c r="A1314" s="4"/>
      <c r="B1314" s="8"/>
      <c r="C1314" s="3"/>
      <c r="D1314" s="5"/>
      <c r="E1314" s="3"/>
      <c r="F1314" s="3"/>
      <c r="G1314" s="3"/>
      <c r="H1314" s="6"/>
      <c r="I1314" s="18"/>
      <c r="J1314" s="5"/>
      <c r="K1314" s="3"/>
      <c r="L1314" s="5"/>
    </row>
    <row r="1315" spans="1:12" s="2" customFormat="1" ht="15" customHeight="1" x14ac:dyDescent="0.2">
      <c r="A1315" s="4"/>
      <c r="B1315" s="8"/>
      <c r="C1315" s="3"/>
      <c r="D1315" s="5"/>
      <c r="E1315" s="3"/>
      <c r="F1315" s="3"/>
      <c r="G1315" s="3"/>
      <c r="H1315" s="6"/>
      <c r="I1315" s="18"/>
      <c r="J1315" s="5"/>
      <c r="K1315" s="3"/>
      <c r="L1315" s="5"/>
    </row>
    <row r="1316" spans="1:12" s="2" customFormat="1" ht="15" customHeight="1" x14ac:dyDescent="0.2">
      <c r="A1316" s="4"/>
      <c r="B1316" s="8"/>
      <c r="C1316" s="3"/>
      <c r="D1316" s="5"/>
      <c r="E1316" s="3"/>
      <c r="F1316" s="3"/>
      <c r="G1316" s="3"/>
      <c r="H1316" s="6"/>
      <c r="I1316" s="18"/>
      <c r="J1316" s="5"/>
      <c r="K1316" s="3"/>
      <c r="L1316" s="5"/>
    </row>
    <row r="1317" spans="1:12" s="2" customFormat="1" ht="15" customHeight="1" x14ac:dyDescent="0.2">
      <c r="A1317" s="4"/>
      <c r="B1317" s="8"/>
      <c r="C1317" s="3"/>
      <c r="D1317" s="5"/>
      <c r="E1317" s="3"/>
      <c r="F1317" s="3"/>
      <c r="G1317" s="3"/>
      <c r="H1317" s="6"/>
      <c r="I1317" s="18"/>
      <c r="J1317" s="5"/>
      <c r="K1317" s="3"/>
      <c r="L1317" s="5"/>
    </row>
    <row r="1318" spans="1:12" s="2" customFormat="1" ht="15" customHeight="1" x14ac:dyDescent="0.2">
      <c r="A1318" s="4"/>
      <c r="B1318" s="8"/>
      <c r="C1318" s="3"/>
      <c r="D1318" s="5"/>
      <c r="E1318" s="3"/>
      <c r="F1318" s="3"/>
      <c r="G1318" s="3"/>
      <c r="H1318" s="6"/>
      <c r="I1318" s="18"/>
      <c r="J1318" s="5"/>
      <c r="K1318" s="3"/>
      <c r="L1318" s="5"/>
    </row>
    <row r="1319" spans="1:12" s="2" customFormat="1" ht="15" customHeight="1" x14ac:dyDescent="0.2">
      <c r="A1319" s="4"/>
      <c r="B1319" s="8"/>
      <c r="C1319" s="3"/>
      <c r="D1319" s="5"/>
      <c r="E1319" s="3"/>
      <c r="F1319" s="3"/>
      <c r="G1319" s="3"/>
      <c r="H1319" s="6"/>
      <c r="I1319" s="18"/>
      <c r="J1319" s="5"/>
      <c r="K1319" s="3"/>
      <c r="L1319" s="5"/>
    </row>
    <row r="1320" spans="1:12" s="2" customFormat="1" ht="15" customHeight="1" x14ac:dyDescent="0.2">
      <c r="A1320" s="4"/>
      <c r="B1320" s="8"/>
      <c r="C1320" s="3"/>
      <c r="D1320" s="5"/>
      <c r="E1320" s="3"/>
      <c r="F1320" s="3"/>
      <c r="G1320" s="3"/>
      <c r="H1320" s="6"/>
      <c r="I1320" s="18"/>
      <c r="J1320" s="5"/>
      <c r="K1320" s="3"/>
      <c r="L1320" s="5"/>
    </row>
    <row r="1321" spans="1:12" s="2" customFormat="1" ht="15" customHeight="1" x14ac:dyDescent="0.2">
      <c r="A1321" s="4"/>
      <c r="B1321" s="8"/>
      <c r="C1321" s="3"/>
      <c r="D1321" s="5"/>
      <c r="E1321" s="3"/>
      <c r="F1321" s="3"/>
      <c r="G1321" s="3"/>
      <c r="H1321" s="6"/>
      <c r="I1321" s="18"/>
      <c r="J1321" s="5"/>
      <c r="K1321" s="3"/>
      <c r="L1321" s="5"/>
    </row>
    <row r="1322" spans="1:12" s="2" customFormat="1" ht="15" customHeight="1" x14ac:dyDescent="0.2">
      <c r="A1322" s="4"/>
      <c r="B1322" s="8"/>
      <c r="C1322" s="3"/>
      <c r="D1322" s="5"/>
      <c r="E1322" s="3"/>
      <c r="F1322" s="3"/>
      <c r="G1322" s="3"/>
      <c r="H1322" s="6"/>
      <c r="I1322" s="18"/>
      <c r="J1322" s="5"/>
      <c r="K1322" s="3"/>
      <c r="L1322" s="5"/>
    </row>
    <row r="1323" spans="1:12" s="2" customFormat="1" ht="15" customHeight="1" x14ac:dyDescent="0.2">
      <c r="A1323" s="4"/>
      <c r="B1323" s="8"/>
      <c r="C1323" s="3"/>
      <c r="D1323" s="5"/>
      <c r="E1323" s="3"/>
      <c r="F1323" s="3"/>
      <c r="G1323" s="3"/>
      <c r="H1323" s="6"/>
      <c r="I1323" s="18"/>
      <c r="J1323" s="5"/>
      <c r="K1323" s="3"/>
      <c r="L1323" s="5"/>
    </row>
    <row r="1324" spans="1:12" s="2" customFormat="1" ht="15" customHeight="1" x14ac:dyDescent="0.2">
      <c r="A1324" s="4"/>
      <c r="B1324" s="8"/>
      <c r="C1324" s="3"/>
      <c r="D1324" s="5"/>
      <c r="E1324" s="3"/>
      <c r="F1324" s="3"/>
      <c r="G1324" s="3"/>
      <c r="H1324" s="6"/>
      <c r="I1324" s="18"/>
      <c r="J1324" s="5"/>
      <c r="K1324" s="3"/>
      <c r="L1324" s="5"/>
    </row>
    <row r="1325" spans="1:12" s="2" customFormat="1" ht="15" customHeight="1" x14ac:dyDescent="0.2">
      <c r="A1325" s="4"/>
      <c r="B1325" s="8"/>
      <c r="C1325" s="3"/>
      <c r="D1325" s="5"/>
      <c r="E1325" s="3"/>
      <c r="F1325" s="3"/>
      <c r="G1325" s="3"/>
      <c r="H1325" s="6"/>
      <c r="I1325" s="18"/>
      <c r="J1325" s="5"/>
      <c r="K1325" s="3"/>
      <c r="L1325" s="5"/>
    </row>
    <row r="1326" spans="1:12" s="2" customFormat="1" ht="15" customHeight="1" x14ac:dyDescent="0.2">
      <c r="A1326" s="4"/>
      <c r="B1326" s="8"/>
      <c r="C1326" s="3"/>
      <c r="D1326" s="5"/>
      <c r="E1326" s="3"/>
      <c r="F1326" s="3"/>
      <c r="G1326" s="3"/>
      <c r="H1326" s="6"/>
      <c r="I1326" s="18"/>
      <c r="J1326" s="5"/>
      <c r="K1326" s="3"/>
      <c r="L1326" s="5"/>
    </row>
    <row r="1327" spans="1:12" s="2" customFormat="1" ht="15" customHeight="1" x14ac:dyDescent="0.2">
      <c r="A1327" s="4"/>
      <c r="B1327" s="8"/>
      <c r="C1327" s="3"/>
      <c r="D1327" s="5"/>
      <c r="E1327" s="3"/>
      <c r="F1327" s="3"/>
      <c r="G1327" s="3"/>
      <c r="H1327" s="6"/>
      <c r="I1327" s="18"/>
      <c r="J1327" s="5"/>
      <c r="K1327" s="3"/>
      <c r="L1327" s="5"/>
    </row>
    <row r="1328" spans="1:12" s="2" customFormat="1" ht="15" customHeight="1" x14ac:dyDescent="0.2">
      <c r="A1328" s="4"/>
      <c r="B1328" s="8"/>
      <c r="C1328" s="3"/>
      <c r="D1328" s="5"/>
      <c r="E1328" s="3"/>
      <c r="F1328" s="3"/>
      <c r="G1328" s="3"/>
      <c r="H1328" s="6"/>
      <c r="I1328" s="18"/>
      <c r="J1328" s="5"/>
      <c r="K1328" s="3"/>
      <c r="L1328" s="5"/>
    </row>
    <row r="1329" spans="1:12" s="2" customFormat="1" ht="15" customHeight="1" x14ac:dyDescent="0.2">
      <c r="A1329" s="4"/>
      <c r="B1329" s="8"/>
      <c r="C1329" s="3"/>
      <c r="D1329" s="5"/>
      <c r="E1329" s="3"/>
      <c r="F1329" s="3"/>
      <c r="G1329" s="3"/>
      <c r="H1329" s="6"/>
      <c r="I1329" s="18"/>
      <c r="J1329" s="5"/>
      <c r="K1329" s="3"/>
      <c r="L1329" s="5"/>
    </row>
    <row r="1330" spans="1:12" s="2" customFormat="1" ht="15" customHeight="1" x14ac:dyDescent="0.2">
      <c r="A1330" s="4"/>
      <c r="B1330" s="8"/>
      <c r="C1330" s="3"/>
      <c r="D1330" s="5"/>
      <c r="E1330" s="3"/>
      <c r="F1330" s="3"/>
      <c r="G1330" s="3"/>
      <c r="H1330" s="6"/>
      <c r="I1330" s="18"/>
      <c r="J1330" s="5"/>
      <c r="K1330" s="3"/>
      <c r="L1330" s="5"/>
    </row>
    <row r="1331" spans="1:12" s="2" customFormat="1" ht="15" customHeight="1" x14ac:dyDescent="0.2">
      <c r="A1331" s="4"/>
      <c r="B1331" s="8"/>
      <c r="C1331" s="3"/>
      <c r="D1331" s="5"/>
      <c r="E1331" s="3"/>
      <c r="F1331" s="3"/>
      <c r="G1331" s="3"/>
      <c r="H1331" s="6"/>
      <c r="I1331" s="18"/>
      <c r="J1331" s="5"/>
      <c r="K1331" s="3"/>
      <c r="L1331" s="5"/>
    </row>
    <row r="1332" spans="1:12" s="2" customFormat="1" ht="15" customHeight="1" x14ac:dyDescent="0.2">
      <c r="A1332" s="4"/>
      <c r="B1332" s="8"/>
      <c r="C1332" s="3"/>
      <c r="D1332" s="5"/>
      <c r="E1332" s="3"/>
      <c r="F1332" s="3"/>
      <c r="G1332" s="3"/>
      <c r="H1332" s="6"/>
      <c r="I1332" s="18"/>
      <c r="J1332" s="5"/>
      <c r="K1332" s="3"/>
      <c r="L1332" s="5"/>
    </row>
    <row r="1333" spans="1:12" s="2" customFormat="1" ht="15" customHeight="1" x14ac:dyDescent="0.2">
      <c r="A1333" s="4"/>
      <c r="B1333" s="8"/>
      <c r="C1333" s="3"/>
      <c r="D1333" s="5"/>
      <c r="E1333" s="3"/>
      <c r="F1333" s="3"/>
      <c r="G1333" s="3"/>
      <c r="H1333" s="6"/>
      <c r="I1333" s="18"/>
      <c r="J1333" s="5"/>
      <c r="K1333" s="3"/>
      <c r="L1333" s="5"/>
    </row>
    <row r="1334" spans="1:12" s="2" customFormat="1" ht="15" customHeight="1" x14ac:dyDescent="0.2">
      <c r="A1334" s="4"/>
      <c r="B1334" s="8"/>
      <c r="C1334" s="3"/>
      <c r="D1334" s="5"/>
      <c r="E1334" s="3"/>
      <c r="F1334" s="3"/>
      <c r="G1334" s="3"/>
      <c r="H1334" s="6"/>
      <c r="I1334" s="18"/>
      <c r="J1334" s="5"/>
      <c r="K1334" s="3"/>
      <c r="L1334" s="5"/>
    </row>
    <row r="1335" spans="1:12" s="2" customFormat="1" ht="15" customHeight="1" x14ac:dyDescent="0.2">
      <c r="A1335" s="4"/>
      <c r="B1335" s="8"/>
      <c r="C1335" s="3"/>
      <c r="D1335" s="5"/>
      <c r="E1335" s="3"/>
      <c r="F1335" s="3"/>
      <c r="G1335" s="3"/>
      <c r="H1335" s="6"/>
      <c r="I1335" s="18"/>
      <c r="J1335" s="5"/>
      <c r="K1335" s="3"/>
      <c r="L1335" s="5"/>
    </row>
    <row r="1336" spans="1:12" s="2" customFormat="1" ht="15" customHeight="1" x14ac:dyDescent="0.2">
      <c r="A1336" s="4"/>
      <c r="B1336" s="8"/>
      <c r="C1336" s="3"/>
      <c r="D1336" s="5"/>
      <c r="E1336" s="3"/>
      <c r="F1336" s="3"/>
      <c r="G1336" s="3"/>
      <c r="H1336" s="6"/>
      <c r="I1336" s="18"/>
      <c r="J1336" s="5"/>
      <c r="K1336" s="3"/>
      <c r="L1336" s="5"/>
    </row>
    <row r="1337" spans="1:12" s="2" customFormat="1" ht="15" customHeight="1" x14ac:dyDescent="0.2">
      <c r="A1337" s="4"/>
      <c r="B1337" s="8"/>
      <c r="C1337" s="3"/>
      <c r="D1337" s="5"/>
      <c r="E1337" s="3"/>
      <c r="F1337" s="3"/>
      <c r="G1337" s="3"/>
      <c r="H1337" s="6"/>
      <c r="I1337" s="18"/>
      <c r="J1337" s="5"/>
      <c r="K1337" s="3"/>
      <c r="L1337" s="5"/>
    </row>
    <row r="1338" spans="1:12" s="2" customFormat="1" ht="15" customHeight="1" x14ac:dyDescent="0.2">
      <c r="A1338" s="4"/>
      <c r="B1338" s="8"/>
      <c r="C1338" s="3"/>
      <c r="D1338" s="5"/>
      <c r="E1338" s="3"/>
      <c r="F1338" s="3"/>
      <c r="G1338" s="3"/>
      <c r="H1338" s="6"/>
      <c r="I1338" s="18"/>
      <c r="J1338" s="5"/>
      <c r="K1338" s="3"/>
      <c r="L1338" s="5"/>
    </row>
    <row r="1339" spans="1:12" s="2" customFormat="1" ht="15" customHeight="1" x14ac:dyDescent="0.2">
      <c r="A1339" s="4"/>
      <c r="B1339" s="8"/>
      <c r="C1339" s="3"/>
      <c r="D1339" s="5"/>
      <c r="E1339" s="3"/>
      <c r="F1339" s="3"/>
      <c r="G1339" s="3"/>
      <c r="H1339" s="6"/>
      <c r="I1339" s="18"/>
      <c r="J1339" s="5"/>
      <c r="K1339" s="3"/>
      <c r="L1339" s="5"/>
    </row>
    <row r="1340" spans="1:12" s="2" customFormat="1" ht="15" customHeight="1" x14ac:dyDescent="0.2">
      <c r="A1340" s="4"/>
      <c r="B1340" s="8"/>
      <c r="C1340" s="3"/>
      <c r="D1340" s="5"/>
      <c r="E1340" s="3"/>
      <c r="F1340" s="3"/>
      <c r="G1340" s="3"/>
      <c r="H1340" s="6"/>
      <c r="I1340" s="18"/>
      <c r="J1340" s="5"/>
      <c r="K1340" s="3"/>
      <c r="L1340" s="5"/>
    </row>
    <row r="1341" spans="1:12" s="2" customFormat="1" ht="15" customHeight="1" x14ac:dyDescent="0.2">
      <c r="A1341" s="4"/>
      <c r="B1341" s="8"/>
      <c r="C1341" s="3"/>
      <c r="D1341" s="5"/>
      <c r="E1341" s="3"/>
      <c r="F1341" s="3"/>
      <c r="G1341" s="3"/>
      <c r="H1341" s="6"/>
      <c r="I1341" s="18"/>
      <c r="J1341" s="5"/>
      <c r="K1341" s="3"/>
      <c r="L1341" s="5"/>
    </row>
    <row r="1342" spans="1:12" s="2" customFormat="1" ht="15" customHeight="1" x14ac:dyDescent="0.2">
      <c r="A1342" s="4"/>
      <c r="B1342" s="8"/>
      <c r="C1342" s="3"/>
      <c r="D1342" s="5"/>
      <c r="E1342" s="3"/>
      <c r="F1342" s="3"/>
      <c r="G1342" s="3"/>
      <c r="H1342" s="6"/>
      <c r="I1342" s="18"/>
      <c r="J1342" s="5"/>
      <c r="K1342" s="3"/>
      <c r="L1342" s="5"/>
    </row>
    <row r="1343" spans="1:12" s="2" customFormat="1" ht="15" customHeight="1" x14ac:dyDescent="0.2">
      <c r="A1343" s="4"/>
      <c r="B1343" s="8"/>
      <c r="C1343" s="3"/>
      <c r="D1343" s="5"/>
      <c r="E1343" s="3"/>
      <c r="F1343" s="3"/>
      <c r="G1343" s="3"/>
      <c r="H1343" s="6"/>
      <c r="I1343" s="18"/>
      <c r="J1343" s="5"/>
      <c r="K1343" s="3"/>
      <c r="L1343" s="5"/>
    </row>
    <row r="1344" spans="1:12" s="2" customFormat="1" ht="15" customHeight="1" x14ac:dyDescent="0.2">
      <c r="A1344" s="4"/>
      <c r="B1344" s="8"/>
      <c r="C1344" s="3"/>
      <c r="D1344" s="5"/>
      <c r="E1344" s="3"/>
      <c r="F1344" s="3"/>
      <c r="G1344" s="3"/>
      <c r="H1344" s="6"/>
      <c r="I1344" s="18"/>
      <c r="J1344" s="5"/>
      <c r="K1344" s="3"/>
      <c r="L1344" s="5"/>
    </row>
    <row r="1345" spans="1:12" s="2" customFormat="1" ht="15" customHeight="1" x14ac:dyDescent="0.2">
      <c r="A1345" s="4"/>
      <c r="B1345" s="8"/>
      <c r="C1345" s="3"/>
      <c r="D1345" s="5"/>
      <c r="E1345" s="3"/>
      <c r="F1345" s="3"/>
      <c r="G1345" s="3"/>
      <c r="H1345" s="6"/>
      <c r="I1345" s="18"/>
      <c r="J1345" s="5"/>
      <c r="K1345" s="3"/>
      <c r="L1345" s="5"/>
    </row>
    <row r="1346" spans="1:12" s="2" customFormat="1" ht="15" customHeight="1" x14ac:dyDescent="0.2">
      <c r="A1346" s="4"/>
      <c r="B1346" s="8"/>
      <c r="C1346" s="3"/>
      <c r="D1346" s="5"/>
      <c r="E1346" s="3"/>
      <c r="F1346" s="3"/>
      <c r="G1346" s="3"/>
      <c r="H1346" s="6"/>
      <c r="I1346" s="18"/>
      <c r="J1346" s="5"/>
      <c r="K1346" s="3"/>
      <c r="L1346" s="5"/>
    </row>
    <row r="1347" spans="1:12" s="2" customFormat="1" ht="15" customHeight="1" x14ac:dyDescent="0.2">
      <c r="A1347" s="4"/>
      <c r="B1347" s="8"/>
      <c r="C1347" s="3"/>
      <c r="D1347" s="5"/>
      <c r="E1347" s="3"/>
      <c r="F1347" s="3"/>
      <c r="G1347" s="3"/>
      <c r="H1347" s="6"/>
      <c r="I1347" s="18"/>
      <c r="J1347" s="5"/>
      <c r="K1347" s="3"/>
      <c r="L1347" s="5"/>
    </row>
    <row r="1348" spans="1:12" s="2" customFormat="1" ht="15" customHeight="1" x14ac:dyDescent="0.2">
      <c r="A1348" s="4"/>
      <c r="B1348" s="8"/>
      <c r="C1348" s="3"/>
      <c r="D1348" s="5"/>
      <c r="E1348" s="3"/>
      <c r="F1348" s="3"/>
      <c r="G1348" s="3"/>
      <c r="H1348" s="6"/>
      <c r="I1348" s="18"/>
      <c r="J1348" s="5"/>
      <c r="K1348" s="3"/>
      <c r="L1348" s="5"/>
    </row>
    <row r="1349" spans="1:12" s="2" customFormat="1" ht="15" customHeight="1" x14ac:dyDescent="0.2">
      <c r="A1349" s="4"/>
      <c r="B1349" s="8"/>
      <c r="C1349" s="3"/>
      <c r="D1349" s="5"/>
      <c r="E1349" s="3"/>
      <c r="F1349" s="3"/>
      <c r="G1349" s="3"/>
      <c r="H1349" s="6"/>
      <c r="I1349" s="18"/>
      <c r="J1349" s="5"/>
      <c r="K1349" s="3"/>
      <c r="L1349" s="5"/>
    </row>
    <row r="1350" spans="1:12" s="2" customFormat="1" ht="15" customHeight="1" x14ac:dyDescent="0.2">
      <c r="A1350" s="4"/>
      <c r="B1350" s="8"/>
      <c r="C1350" s="3"/>
      <c r="D1350" s="5"/>
      <c r="E1350" s="3"/>
      <c r="F1350" s="3"/>
      <c r="G1350" s="3"/>
      <c r="H1350" s="6"/>
      <c r="I1350" s="18"/>
      <c r="J1350" s="5"/>
      <c r="K1350" s="3"/>
      <c r="L1350" s="5"/>
    </row>
    <row r="1351" spans="1:12" s="2" customFormat="1" ht="15" customHeight="1" x14ac:dyDescent="0.2">
      <c r="A1351" s="4"/>
      <c r="B1351" s="8"/>
      <c r="C1351" s="3"/>
      <c r="D1351" s="5"/>
      <c r="E1351" s="3"/>
      <c r="F1351" s="3"/>
      <c r="G1351" s="3"/>
      <c r="H1351" s="6"/>
      <c r="I1351" s="18"/>
      <c r="J1351" s="5"/>
      <c r="K1351" s="3"/>
      <c r="L1351" s="5"/>
    </row>
    <row r="1352" spans="1:12" s="2" customFormat="1" ht="15" customHeight="1" x14ac:dyDescent="0.2">
      <c r="A1352" s="4"/>
      <c r="B1352" s="8"/>
      <c r="C1352" s="3"/>
      <c r="D1352" s="5"/>
      <c r="E1352" s="3"/>
      <c r="F1352" s="3"/>
      <c r="G1352" s="3"/>
      <c r="H1352" s="6"/>
      <c r="I1352" s="18"/>
      <c r="J1352" s="5"/>
      <c r="K1352" s="3"/>
      <c r="L1352" s="5"/>
    </row>
    <row r="1353" spans="1:12" s="2" customFormat="1" ht="15" customHeight="1" x14ac:dyDescent="0.2">
      <c r="A1353" s="4"/>
      <c r="B1353" s="8"/>
      <c r="C1353" s="3"/>
      <c r="D1353" s="5"/>
      <c r="E1353" s="3"/>
      <c r="F1353" s="3"/>
      <c r="G1353" s="3"/>
      <c r="H1353" s="6"/>
      <c r="I1353" s="18"/>
      <c r="J1353" s="5"/>
      <c r="K1353" s="3"/>
      <c r="L1353" s="5"/>
    </row>
    <row r="1354" spans="1:12" s="2" customFormat="1" ht="15" customHeight="1" x14ac:dyDescent="0.2">
      <c r="A1354" s="4"/>
      <c r="B1354" s="8"/>
      <c r="C1354" s="3"/>
      <c r="D1354" s="5"/>
      <c r="E1354" s="3"/>
      <c r="F1354" s="3"/>
      <c r="G1354" s="3"/>
      <c r="H1354" s="6"/>
      <c r="I1354" s="18"/>
      <c r="J1354" s="5"/>
      <c r="K1354" s="3"/>
      <c r="L1354" s="5"/>
    </row>
    <row r="1355" spans="1:12" s="2" customFormat="1" ht="15" customHeight="1" x14ac:dyDescent="0.2">
      <c r="A1355" s="4"/>
      <c r="B1355" s="8"/>
      <c r="C1355" s="3"/>
      <c r="D1355" s="5"/>
      <c r="E1355" s="3"/>
      <c r="F1355" s="3"/>
      <c r="G1355" s="3"/>
      <c r="H1355" s="6"/>
      <c r="I1355" s="18"/>
      <c r="J1355" s="5"/>
      <c r="K1355" s="3"/>
      <c r="L1355" s="5"/>
    </row>
    <row r="1356" spans="1:12" s="2" customFormat="1" ht="15" customHeight="1" x14ac:dyDescent="0.2">
      <c r="A1356" s="4"/>
      <c r="B1356" s="8"/>
      <c r="C1356" s="3"/>
      <c r="D1356" s="5"/>
      <c r="E1356" s="3"/>
      <c r="F1356" s="3"/>
      <c r="G1356" s="3"/>
      <c r="H1356" s="6"/>
      <c r="I1356" s="18"/>
      <c r="J1356" s="5"/>
      <c r="K1356" s="3"/>
      <c r="L1356" s="5"/>
    </row>
    <row r="1357" spans="1:12" s="2" customFormat="1" ht="15" customHeight="1" x14ac:dyDescent="0.2">
      <c r="A1357" s="4"/>
      <c r="B1357" s="8"/>
      <c r="C1357" s="3"/>
      <c r="D1357" s="5"/>
      <c r="E1357" s="3"/>
      <c r="F1357" s="3"/>
      <c r="G1357" s="3"/>
      <c r="H1357" s="6"/>
      <c r="I1357" s="18"/>
      <c r="J1357" s="5"/>
      <c r="K1357" s="3"/>
      <c r="L1357" s="5"/>
    </row>
    <row r="1358" spans="1:12" s="2" customFormat="1" ht="15" customHeight="1" x14ac:dyDescent="0.2">
      <c r="A1358" s="4"/>
      <c r="B1358" s="8"/>
      <c r="C1358" s="3"/>
      <c r="D1358" s="5"/>
      <c r="E1358" s="3"/>
      <c r="F1358" s="3"/>
      <c r="G1358" s="3"/>
      <c r="H1358" s="6"/>
      <c r="I1358" s="18"/>
      <c r="J1358" s="5"/>
      <c r="K1358" s="3"/>
      <c r="L1358" s="5"/>
    </row>
    <row r="1359" spans="1:12" s="2" customFormat="1" ht="15" customHeight="1" x14ac:dyDescent="0.2">
      <c r="A1359" s="4"/>
      <c r="B1359" s="8"/>
      <c r="C1359" s="3"/>
      <c r="D1359" s="5"/>
      <c r="E1359" s="3"/>
      <c r="F1359" s="3"/>
      <c r="G1359" s="3"/>
      <c r="H1359" s="6"/>
      <c r="I1359" s="18"/>
      <c r="J1359" s="5"/>
      <c r="K1359" s="3"/>
      <c r="L1359" s="5"/>
    </row>
    <row r="1360" spans="1:12" s="2" customFormat="1" ht="15" customHeight="1" x14ac:dyDescent="0.2">
      <c r="A1360" s="4"/>
      <c r="B1360" s="8"/>
      <c r="C1360" s="3"/>
      <c r="D1360" s="5"/>
      <c r="E1360" s="3"/>
      <c r="F1360" s="3"/>
      <c r="G1360" s="3"/>
      <c r="H1360" s="6"/>
      <c r="I1360" s="18"/>
      <c r="J1360" s="5"/>
      <c r="K1360" s="3"/>
      <c r="L1360" s="5"/>
    </row>
    <row r="1361" spans="1:12" s="2" customFormat="1" ht="15" customHeight="1" x14ac:dyDescent="0.2">
      <c r="A1361" s="4"/>
      <c r="B1361" s="8"/>
      <c r="C1361" s="3"/>
      <c r="D1361" s="5"/>
      <c r="E1361" s="3"/>
      <c r="F1361" s="3"/>
      <c r="G1361" s="3"/>
      <c r="H1361" s="6"/>
      <c r="I1361" s="18"/>
      <c r="J1361" s="5"/>
      <c r="K1361" s="3"/>
      <c r="L1361" s="5"/>
    </row>
    <row r="1362" spans="1:12" s="2" customFormat="1" ht="15" customHeight="1" x14ac:dyDescent="0.2">
      <c r="A1362" s="4"/>
      <c r="B1362" s="8"/>
      <c r="C1362" s="3"/>
      <c r="D1362" s="5"/>
      <c r="E1362" s="3"/>
      <c r="F1362" s="3"/>
      <c r="G1362" s="3"/>
      <c r="H1362" s="6"/>
      <c r="I1362" s="18"/>
      <c r="J1362" s="5"/>
      <c r="K1362" s="3"/>
      <c r="L1362" s="5"/>
    </row>
    <row r="1363" spans="1:12" s="2" customFormat="1" ht="15" customHeight="1" x14ac:dyDescent="0.2">
      <c r="A1363" s="4"/>
      <c r="B1363" s="8"/>
      <c r="C1363" s="3"/>
      <c r="D1363" s="5"/>
      <c r="E1363" s="3"/>
      <c r="F1363" s="3"/>
      <c r="G1363" s="3"/>
      <c r="H1363" s="6"/>
      <c r="I1363" s="18"/>
      <c r="J1363" s="5"/>
      <c r="K1363" s="3"/>
      <c r="L1363" s="5"/>
    </row>
    <row r="1364" spans="1:12" s="2" customFormat="1" ht="15" customHeight="1" x14ac:dyDescent="0.2">
      <c r="A1364" s="4"/>
      <c r="B1364" s="8"/>
      <c r="C1364" s="3"/>
      <c r="D1364" s="5"/>
      <c r="E1364" s="3"/>
      <c r="F1364" s="3"/>
      <c r="G1364" s="3"/>
      <c r="H1364" s="6"/>
      <c r="I1364" s="18"/>
      <c r="J1364" s="5"/>
      <c r="K1364" s="3"/>
      <c r="L1364" s="5"/>
    </row>
    <row r="1365" spans="1:12" s="2" customFormat="1" ht="15" customHeight="1" x14ac:dyDescent="0.2">
      <c r="A1365" s="4"/>
      <c r="B1365" s="8"/>
      <c r="C1365" s="3"/>
      <c r="D1365" s="5"/>
      <c r="E1365" s="3"/>
      <c r="F1365" s="3"/>
      <c r="G1365" s="3"/>
      <c r="H1365" s="6"/>
      <c r="I1365" s="18"/>
      <c r="J1365" s="5"/>
      <c r="K1365" s="3"/>
      <c r="L1365" s="5"/>
    </row>
    <row r="1366" spans="1:12" s="2" customFormat="1" ht="15" customHeight="1" x14ac:dyDescent="0.2">
      <c r="A1366" s="4"/>
      <c r="B1366" s="8"/>
      <c r="C1366" s="3"/>
      <c r="D1366" s="5"/>
      <c r="E1366" s="3"/>
      <c r="F1366" s="3"/>
      <c r="G1366" s="3"/>
      <c r="H1366" s="6"/>
      <c r="I1366" s="18"/>
      <c r="J1366" s="5"/>
      <c r="K1366" s="3"/>
      <c r="L1366" s="5"/>
    </row>
    <row r="1367" spans="1:12" s="2" customFormat="1" ht="15" customHeight="1" x14ac:dyDescent="0.2">
      <c r="A1367" s="4"/>
      <c r="B1367" s="8"/>
      <c r="C1367" s="3"/>
      <c r="D1367" s="5"/>
      <c r="E1367" s="3"/>
      <c r="F1367" s="3"/>
      <c r="G1367" s="3"/>
      <c r="H1367" s="6"/>
      <c r="I1367" s="18"/>
      <c r="J1367" s="5"/>
      <c r="K1367" s="3"/>
      <c r="L1367" s="5"/>
    </row>
    <row r="1368" spans="1:12" s="2" customFormat="1" ht="15" customHeight="1" x14ac:dyDescent="0.2">
      <c r="A1368" s="4"/>
      <c r="B1368" s="8"/>
      <c r="C1368" s="3"/>
      <c r="D1368" s="5"/>
      <c r="E1368" s="3"/>
      <c r="F1368" s="3"/>
      <c r="G1368" s="3"/>
      <c r="H1368" s="6"/>
      <c r="I1368" s="18"/>
      <c r="J1368" s="5"/>
      <c r="K1368" s="3"/>
      <c r="L1368" s="5"/>
    </row>
    <row r="1369" spans="1:12" s="2" customFormat="1" ht="15" customHeight="1" x14ac:dyDescent="0.2">
      <c r="A1369" s="4"/>
      <c r="B1369" s="8"/>
      <c r="C1369" s="3"/>
      <c r="D1369" s="5"/>
      <c r="E1369" s="3"/>
      <c r="F1369" s="3"/>
      <c r="G1369" s="3"/>
      <c r="H1369" s="6"/>
      <c r="I1369" s="18"/>
      <c r="J1369" s="5"/>
      <c r="K1369" s="3"/>
      <c r="L1369" s="5"/>
    </row>
    <row r="1370" spans="1:12" s="2" customFormat="1" ht="15" customHeight="1" x14ac:dyDescent="0.2">
      <c r="A1370" s="4"/>
      <c r="B1370" s="8"/>
      <c r="C1370" s="3"/>
      <c r="D1370" s="5"/>
      <c r="E1370" s="3"/>
      <c r="F1370" s="3"/>
      <c r="G1370" s="3"/>
      <c r="H1370" s="6"/>
      <c r="I1370" s="18"/>
      <c r="J1370" s="5"/>
      <c r="K1370" s="3"/>
      <c r="L1370" s="5"/>
    </row>
    <row r="1371" spans="1:12" s="2" customFormat="1" ht="15" customHeight="1" x14ac:dyDescent="0.2">
      <c r="A1371" s="4"/>
      <c r="B1371" s="8"/>
      <c r="C1371" s="3"/>
      <c r="D1371" s="5"/>
      <c r="E1371" s="3"/>
      <c r="F1371" s="3"/>
      <c r="G1371" s="3"/>
      <c r="H1371" s="6"/>
      <c r="I1371" s="18"/>
      <c r="J1371" s="5"/>
      <c r="K1371" s="3"/>
      <c r="L1371" s="5"/>
    </row>
    <row r="1372" spans="1:12" s="2" customFormat="1" ht="15" customHeight="1" x14ac:dyDescent="0.2">
      <c r="A1372" s="4"/>
      <c r="B1372" s="8"/>
      <c r="C1372" s="3"/>
      <c r="D1372" s="5"/>
      <c r="E1372" s="3"/>
      <c r="F1372" s="3"/>
      <c r="G1372" s="3"/>
      <c r="H1372" s="6"/>
      <c r="I1372" s="18"/>
      <c r="J1372" s="5"/>
      <c r="K1372" s="3"/>
      <c r="L1372" s="5"/>
    </row>
    <row r="1373" spans="1:12" s="2" customFormat="1" ht="15" customHeight="1" x14ac:dyDescent="0.2">
      <c r="A1373" s="4"/>
      <c r="B1373" s="8"/>
      <c r="C1373" s="3"/>
      <c r="D1373" s="5"/>
      <c r="E1373" s="3"/>
      <c r="F1373" s="3"/>
      <c r="G1373" s="3"/>
      <c r="H1373" s="6"/>
      <c r="I1373" s="18"/>
      <c r="J1373" s="5"/>
      <c r="K1373" s="3"/>
      <c r="L1373" s="5"/>
    </row>
    <row r="1374" spans="1:12" s="2" customFormat="1" ht="15" customHeight="1" x14ac:dyDescent="0.2">
      <c r="A1374" s="4"/>
      <c r="B1374" s="8"/>
      <c r="C1374" s="3"/>
      <c r="D1374" s="5"/>
      <c r="E1374" s="3"/>
      <c r="F1374" s="3"/>
      <c r="G1374" s="3"/>
      <c r="H1374" s="6"/>
      <c r="I1374" s="18"/>
      <c r="J1374" s="5"/>
      <c r="K1374" s="3"/>
      <c r="L1374" s="5"/>
    </row>
    <row r="1375" spans="1:12" s="2" customFormat="1" ht="15" customHeight="1" x14ac:dyDescent="0.2">
      <c r="A1375" s="4"/>
      <c r="B1375" s="8"/>
      <c r="C1375" s="3"/>
      <c r="D1375" s="5"/>
      <c r="E1375" s="3"/>
      <c r="F1375" s="3"/>
      <c r="G1375" s="3"/>
      <c r="H1375" s="6"/>
      <c r="I1375" s="18"/>
      <c r="J1375" s="5"/>
      <c r="K1375" s="3"/>
      <c r="L1375" s="5"/>
    </row>
    <row r="1376" spans="1:12" s="2" customFormat="1" ht="15" customHeight="1" x14ac:dyDescent="0.2">
      <c r="A1376" s="4"/>
      <c r="B1376" s="8"/>
      <c r="C1376" s="3"/>
      <c r="D1376" s="5"/>
      <c r="E1376" s="3"/>
      <c r="F1376" s="3"/>
      <c r="G1376" s="3"/>
      <c r="H1376" s="6"/>
      <c r="I1376" s="18"/>
      <c r="J1376" s="5"/>
      <c r="K1376" s="3"/>
      <c r="L1376" s="5"/>
    </row>
    <row r="1377" spans="1:13" s="2" customFormat="1" ht="15" customHeight="1" x14ac:dyDescent="0.2">
      <c r="A1377" s="4"/>
      <c r="B1377" s="8"/>
      <c r="C1377" s="3"/>
      <c r="D1377" s="5"/>
      <c r="E1377" s="3"/>
      <c r="F1377" s="3"/>
      <c r="G1377" s="3"/>
      <c r="H1377" s="6"/>
      <c r="I1377" s="18"/>
      <c r="J1377" s="5"/>
      <c r="K1377" s="3"/>
      <c r="L1377" s="5"/>
    </row>
    <row r="1378" spans="1:13" s="2" customFormat="1" ht="15" customHeight="1" x14ac:dyDescent="0.2">
      <c r="A1378" s="4"/>
      <c r="B1378" s="8"/>
      <c r="C1378" s="3"/>
      <c r="D1378" s="5"/>
      <c r="E1378" s="3"/>
      <c r="F1378" s="3"/>
      <c r="G1378" s="3"/>
      <c r="H1378" s="6"/>
      <c r="I1378" s="18"/>
      <c r="J1378" s="5"/>
      <c r="K1378" s="3"/>
      <c r="L1378" s="5"/>
    </row>
    <row r="1379" spans="1:13" s="2" customFormat="1" ht="15" customHeight="1" x14ac:dyDescent="0.2">
      <c r="A1379" s="4"/>
      <c r="B1379" s="8"/>
      <c r="C1379" s="3"/>
      <c r="D1379" s="5"/>
      <c r="E1379" s="3"/>
      <c r="F1379" s="3"/>
      <c r="G1379" s="3"/>
      <c r="H1379" s="6"/>
      <c r="I1379" s="18"/>
      <c r="J1379" s="5"/>
      <c r="K1379" s="3"/>
      <c r="L1379" s="5"/>
    </row>
    <row r="1380" spans="1:13" s="2" customFormat="1" ht="15" customHeight="1" x14ac:dyDescent="0.2">
      <c r="A1380" s="4"/>
      <c r="B1380" s="8"/>
      <c r="C1380" s="3"/>
      <c r="D1380" s="5"/>
      <c r="E1380" s="3"/>
      <c r="F1380" s="3"/>
      <c r="G1380" s="3"/>
      <c r="H1380" s="6"/>
      <c r="I1380" s="18"/>
      <c r="J1380" s="5"/>
      <c r="K1380" s="3"/>
      <c r="L1380" s="5"/>
    </row>
    <row r="1381" spans="1:13" s="2" customFormat="1" ht="15" customHeight="1" x14ac:dyDescent="0.2">
      <c r="A1381" s="4"/>
      <c r="B1381" s="8"/>
      <c r="C1381" s="3"/>
      <c r="D1381" s="5"/>
      <c r="E1381" s="3"/>
      <c r="F1381" s="3"/>
      <c r="G1381" s="3"/>
      <c r="H1381" s="6"/>
      <c r="I1381" s="18"/>
      <c r="J1381" s="5"/>
      <c r="K1381" s="3"/>
      <c r="L1381" s="5"/>
    </row>
    <row r="1382" spans="1:13" s="2" customFormat="1" ht="15" customHeight="1" x14ac:dyDescent="0.2">
      <c r="A1382" s="4"/>
      <c r="B1382" s="8"/>
      <c r="C1382" s="3"/>
      <c r="D1382" s="5"/>
      <c r="E1382" s="3"/>
      <c r="F1382" s="3"/>
      <c r="G1382" s="3"/>
      <c r="H1382" s="6"/>
      <c r="I1382" s="18"/>
      <c r="J1382" s="5"/>
      <c r="K1382" s="3"/>
      <c r="L1382" s="5"/>
    </row>
    <row r="1383" spans="1:13" s="2" customFormat="1" ht="15" customHeight="1" x14ac:dyDescent="0.2">
      <c r="A1383" s="4"/>
      <c r="B1383" s="8"/>
      <c r="C1383" s="3"/>
      <c r="D1383" s="5"/>
      <c r="E1383" s="3"/>
      <c r="F1383" s="3"/>
      <c r="G1383" s="3"/>
      <c r="H1383" s="6"/>
      <c r="I1383" s="18"/>
      <c r="J1383" s="5"/>
      <c r="K1383" s="3"/>
      <c r="L1383" s="5"/>
    </row>
    <row r="1384" spans="1:13" s="2" customFormat="1" ht="15" customHeight="1" x14ac:dyDescent="0.2">
      <c r="A1384" s="4"/>
      <c r="B1384" s="8"/>
      <c r="C1384" s="3"/>
      <c r="D1384" s="5"/>
      <c r="E1384" s="3"/>
      <c r="F1384" s="3"/>
      <c r="G1384" s="3"/>
      <c r="H1384" s="6"/>
      <c r="I1384" s="18"/>
      <c r="J1384" s="5"/>
      <c r="K1384" s="3"/>
      <c r="L1384" s="5"/>
      <c r="M1384" s="1"/>
    </row>
    <row r="1385" spans="1:13" s="2" customFormat="1" ht="15" customHeight="1" x14ac:dyDescent="0.2">
      <c r="A1385" s="4"/>
      <c r="B1385" s="8"/>
      <c r="C1385" s="3"/>
      <c r="D1385" s="5"/>
      <c r="E1385" s="3"/>
      <c r="F1385" s="3"/>
      <c r="G1385" s="3"/>
      <c r="H1385" s="6"/>
      <c r="I1385" s="18"/>
      <c r="J1385" s="5"/>
      <c r="K1385" s="3"/>
      <c r="L1385" s="5"/>
    </row>
    <row r="1386" spans="1:13" s="2" customFormat="1" ht="15" customHeight="1" x14ac:dyDescent="0.2">
      <c r="A1386" s="4"/>
      <c r="B1386" s="8"/>
      <c r="C1386" s="3"/>
      <c r="D1386" s="5"/>
      <c r="E1386" s="3"/>
      <c r="F1386" s="3"/>
      <c r="G1386" s="3"/>
      <c r="H1386" s="6"/>
      <c r="I1386" s="18"/>
      <c r="J1386" s="5"/>
      <c r="K1386" s="3"/>
      <c r="L1386" s="5"/>
    </row>
    <row r="1387" spans="1:13" s="2" customFormat="1" ht="15" customHeight="1" x14ac:dyDescent="0.2">
      <c r="A1387" s="4"/>
      <c r="B1387" s="8"/>
      <c r="C1387" s="3"/>
      <c r="D1387" s="5"/>
      <c r="E1387" s="3"/>
      <c r="F1387" s="3"/>
      <c r="G1387" s="3"/>
      <c r="H1387" s="6"/>
      <c r="I1387" s="18"/>
      <c r="J1387" s="5"/>
      <c r="K1387" s="3"/>
      <c r="L1387" s="5"/>
    </row>
    <row r="1388" spans="1:13" s="2" customFormat="1" ht="15" customHeight="1" x14ac:dyDescent="0.2">
      <c r="A1388" s="4"/>
      <c r="B1388" s="8"/>
      <c r="C1388" s="3"/>
      <c r="D1388" s="5"/>
      <c r="E1388" s="3"/>
      <c r="F1388" s="3"/>
      <c r="G1388" s="3"/>
      <c r="H1388" s="6"/>
      <c r="I1388" s="18"/>
      <c r="J1388" s="5"/>
      <c r="K1388" s="3"/>
      <c r="L1388" s="5"/>
    </row>
    <row r="1389" spans="1:13" s="2" customFormat="1" ht="15" customHeight="1" x14ac:dyDescent="0.2">
      <c r="A1389" s="4"/>
      <c r="B1389" s="8"/>
      <c r="C1389" s="3"/>
      <c r="D1389" s="5"/>
      <c r="E1389" s="3"/>
      <c r="F1389" s="3"/>
      <c r="G1389" s="3"/>
      <c r="H1389" s="6"/>
      <c r="I1389" s="18"/>
      <c r="J1389" s="5"/>
      <c r="K1389" s="3"/>
      <c r="L1389" s="5"/>
    </row>
    <row r="1390" spans="1:13" s="2" customFormat="1" ht="15" customHeight="1" x14ac:dyDescent="0.2">
      <c r="A1390" s="4"/>
      <c r="B1390" s="8"/>
      <c r="C1390" s="3"/>
      <c r="D1390" s="5"/>
      <c r="E1390" s="3"/>
      <c r="F1390" s="3"/>
      <c r="G1390" s="3"/>
      <c r="H1390" s="6"/>
      <c r="I1390" s="18"/>
      <c r="J1390" s="5"/>
      <c r="K1390" s="3"/>
      <c r="L1390" s="5"/>
    </row>
    <row r="1391" spans="1:13" s="2" customFormat="1" ht="15" customHeight="1" x14ac:dyDescent="0.2">
      <c r="A1391" s="4"/>
      <c r="B1391" s="8"/>
      <c r="C1391" s="3"/>
      <c r="D1391" s="5"/>
      <c r="E1391" s="3"/>
      <c r="F1391" s="3"/>
      <c r="G1391" s="3"/>
      <c r="H1391" s="6"/>
      <c r="I1391" s="18"/>
      <c r="J1391" s="5"/>
      <c r="K1391" s="3"/>
      <c r="L1391" s="5"/>
      <c r="M1391" s="1"/>
    </row>
    <row r="1392" spans="1:13" s="2" customFormat="1" ht="15" customHeight="1" x14ac:dyDescent="0.2">
      <c r="A1392" s="4"/>
      <c r="B1392" s="8"/>
      <c r="C1392" s="3"/>
      <c r="D1392" s="5"/>
      <c r="E1392" s="3"/>
      <c r="F1392" s="3"/>
      <c r="G1392" s="3"/>
      <c r="H1392" s="6"/>
      <c r="I1392" s="18"/>
      <c r="J1392" s="5"/>
      <c r="K1392" s="3"/>
      <c r="L1392" s="5"/>
      <c r="M1392" s="1"/>
    </row>
    <row r="1393" spans="1:13" s="2" customFormat="1" ht="15" customHeight="1" x14ac:dyDescent="0.2">
      <c r="A1393" s="4"/>
      <c r="B1393" s="8"/>
      <c r="C1393" s="3"/>
      <c r="D1393" s="5"/>
      <c r="E1393" s="3"/>
      <c r="F1393" s="3"/>
      <c r="G1393" s="3"/>
      <c r="H1393" s="6"/>
      <c r="I1393" s="18"/>
      <c r="J1393" s="5"/>
      <c r="K1393" s="3"/>
      <c r="L1393" s="5"/>
    </row>
    <row r="1394" spans="1:13" s="2" customFormat="1" ht="15" customHeight="1" x14ac:dyDescent="0.2">
      <c r="A1394" s="4"/>
      <c r="B1394" s="8"/>
      <c r="C1394" s="3"/>
      <c r="D1394" s="5"/>
      <c r="E1394" s="3"/>
      <c r="F1394" s="3"/>
      <c r="G1394" s="3"/>
      <c r="H1394" s="6"/>
      <c r="I1394" s="18"/>
      <c r="J1394" s="5"/>
      <c r="K1394" s="3"/>
      <c r="L1394" s="5"/>
      <c r="M1394" s="1"/>
    </row>
    <row r="1395" spans="1:13" s="2" customFormat="1" ht="15" customHeight="1" x14ac:dyDescent="0.2">
      <c r="A1395" s="4"/>
      <c r="B1395" s="8"/>
      <c r="C1395" s="3"/>
      <c r="D1395" s="5"/>
      <c r="E1395" s="3"/>
      <c r="F1395" s="3"/>
      <c r="G1395" s="3"/>
      <c r="H1395" s="6"/>
      <c r="I1395" s="18"/>
      <c r="J1395" s="5"/>
      <c r="K1395" s="3"/>
      <c r="L1395" s="5"/>
      <c r="M1395" s="84"/>
    </row>
    <row r="1396" spans="1:13" s="2" customFormat="1" ht="15" customHeight="1" x14ac:dyDescent="0.2">
      <c r="A1396" s="4"/>
      <c r="B1396" s="8"/>
      <c r="C1396" s="3"/>
      <c r="D1396" s="5"/>
      <c r="E1396" s="3"/>
      <c r="F1396" s="3"/>
      <c r="G1396" s="3"/>
      <c r="H1396" s="6"/>
      <c r="I1396" s="18"/>
      <c r="J1396" s="5"/>
      <c r="K1396" s="3"/>
      <c r="L1396" s="5"/>
    </row>
    <row r="1397" spans="1:13" s="2" customFormat="1" ht="15" customHeight="1" x14ac:dyDescent="0.2">
      <c r="A1397" s="4"/>
      <c r="B1397" s="8"/>
      <c r="C1397" s="3"/>
      <c r="D1397" s="5"/>
      <c r="E1397" s="3"/>
      <c r="F1397" s="3"/>
      <c r="G1397" s="3"/>
      <c r="H1397" s="6"/>
      <c r="I1397" s="18"/>
      <c r="J1397" s="5"/>
      <c r="K1397" s="3"/>
      <c r="L1397" s="5"/>
    </row>
    <row r="1398" spans="1:13" s="2" customFormat="1" ht="15" customHeight="1" x14ac:dyDescent="0.2">
      <c r="A1398" s="4"/>
      <c r="B1398" s="8"/>
      <c r="C1398" s="3"/>
      <c r="D1398" s="5"/>
      <c r="E1398" s="3"/>
      <c r="F1398" s="3"/>
      <c r="G1398" s="3"/>
      <c r="H1398" s="6"/>
      <c r="I1398" s="18"/>
      <c r="J1398" s="5"/>
      <c r="K1398" s="3"/>
      <c r="L1398" s="5"/>
    </row>
    <row r="1399" spans="1:13" s="2" customFormat="1" ht="15" customHeight="1" x14ac:dyDescent="0.2">
      <c r="A1399" s="4"/>
      <c r="B1399" s="8"/>
      <c r="C1399" s="3"/>
      <c r="D1399" s="5"/>
      <c r="E1399" s="3"/>
      <c r="F1399" s="3"/>
      <c r="G1399" s="3"/>
      <c r="H1399" s="6"/>
      <c r="I1399" s="18"/>
      <c r="J1399" s="5"/>
      <c r="K1399" s="3"/>
      <c r="L1399" s="5"/>
    </row>
    <row r="1400" spans="1:13" s="2" customFormat="1" ht="15" customHeight="1" x14ac:dyDescent="0.2">
      <c r="A1400" s="4"/>
      <c r="B1400" s="8"/>
      <c r="C1400" s="3"/>
      <c r="D1400" s="5"/>
      <c r="E1400" s="3"/>
      <c r="F1400" s="3"/>
      <c r="G1400" s="3"/>
      <c r="H1400" s="6"/>
      <c r="I1400" s="18"/>
      <c r="J1400" s="5"/>
      <c r="K1400" s="3"/>
      <c r="L1400" s="5"/>
    </row>
    <row r="1401" spans="1:13" s="2" customFormat="1" ht="15" customHeight="1" x14ac:dyDescent="0.2">
      <c r="A1401" s="4"/>
      <c r="B1401" s="8"/>
      <c r="C1401" s="3"/>
      <c r="D1401" s="5"/>
      <c r="E1401" s="3"/>
      <c r="F1401" s="3"/>
      <c r="G1401" s="3"/>
      <c r="H1401" s="6"/>
      <c r="I1401" s="18"/>
      <c r="J1401" s="5"/>
      <c r="K1401" s="3"/>
      <c r="L1401" s="5"/>
    </row>
    <row r="1402" spans="1:13" s="2" customFormat="1" ht="15" customHeight="1" x14ac:dyDescent="0.2">
      <c r="A1402" s="4"/>
      <c r="B1402" s="8"/>
      <c r="C1402" s="3"/>
      <c r="D1402" s="5"/>
      <c r="E1402" s="3"/>
      <c r="F1402" s="3"/>
      <c r="G1402" s="3"/>
      <c r="H1402" s="6"/>
      <c r="I1402" s="18"/>
      <c r="J1402" s="5"/>
      <c r="K1402" s="3"/>
      <c r="L1402" s="5"/>
    </row>
    <row r="1403" spans="1:13" s="2" customFormat="1" ht="15" customHeight="1" x14ac:dyDescent="0.2">
      <c r="A1403" s="4"/>
      <c r="B1403" s="8"/>
      <c r="C1403" s="3"/>
      <c r="D1403" s="5"/>
      <c r="E1403" s="3"/>
      <c r="F1403" s="3"/>
      <c r="G1403" s="3"/>
      <c r="H1403" s="6"/>
      <c r="I1403" s="18"/>
      <c r="J1403" s="5"/>
      <c r="K1403" s="3"/>
      <c r="L1403" s="5"/>
    </row>
    <row r="1404" spans="1:13" s="2" customFormat="1" ht="15" customHeight="1" x14ac:dyDescent="0.2">
      <c r="A1404" s="4"/>
      <c r="B1404" s="8"/>
      <c r="C1404" s="3"/>
      <c r="D1404" s="5"/>
      <c r="E1404" s="3"/>
      <c r="F1404" s="3"/>
      <c r="G1404" s="3"/>
      <c r="H1404" s="6"/>
      <c r="I1404" s="18"/>
      <c r="J1404" s="5"/>
      <c r="K1404" s="3"/>
      <c r="L1404" s="5"/>
    </row>
    <row r="1405" spans="1:13" ht="15" customHeight="1" x14ac:dyDescent="0.2">
      <c r="M1405" s="2"/>
    </row>
    <row r="1406" spans="1:13" ht="15" customHeight="1" x14ac:dyDescent="0.2">
      <c r="M1406" s="2"/>
    </row>
    <row r="1407" spans="1:13" ht="15" customHeight="1" x14ac:dyDescent="0.2"/>
    <row r="1408" spans="1:13" ht="15" customHeight="1" x14ac:dyDescent="0.2"/>
    <row r="1409" spans="1:12" ht="15" customHeight="1" x14ac:dyDescent="0.2"/>
    <row r="1410" spans="1:12" ht="15" customHeight="1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5" customHeight="1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5" customHeight="1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5" customHeight="1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5" customHeight="1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5" customHeight="1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5" customHeight="1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5" customHeight="1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5" customHeight="1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5" customHeight="1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5" customHeight="1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5" customHeight="1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5" customHeight="1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5" customHeight="1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5" customHeight="1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5" customHeight="1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5" customHeight="1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5" customHeight="1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5" customHeight="1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5" customHeight="1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5" customHeight="1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5" customHeight="1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5" customHeight="1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5" customHeight="1" x14ac:dyDescent="0.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5" customHeight="1" x14ac:dyDescent="0.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5" customHeight="1" x14ac:dyDescent="0.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5" customHeight="1" x14ac:dyDescent="0.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5" customHeight="1" x14ac:dyDescent="0.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5" customHeight="1" x14ac:dyDescent="0.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5" customHeight="1" x14ac:dyDescent="0.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5" customHeight="1" x14ac:dyDescent="0.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5" customHeight="1" x14ac:dyDescent="0.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5" customHeight="1" x14ac:dyDescent="0.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5" customHeight="1" x14ac:dyDescent="0.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5" customHeight="1" x14ac:dyDescent="0.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5" customHeight="1" x14ac:dyDescent="0.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5" customHeight="1" x14ac:dyDescent="0.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5" customHeight="1" x14ac:dyDescent="0.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5" customHeight="1" x14ac:dyDescent="0.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5" customHeight="1" x14ac:dyDescent="0.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5" customHeight="1" x14ac:dyDescent="0.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5" customHeight="1" x14ac:dyDescent="0.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5" customHeight="1" x14ac:dyDescent="0.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5" customHeight="1" x14ac:dyDescent="0.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5" customHeight="1" x14ac:dyDescent="0.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5" customHeight="1" x14ac:dyDescent="0.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5" customHeight="1" x14ac:dyDescent="0.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5" customHeight="1" x14ac:dyDescent="0.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5" customHeight="1" x14ac:dyDescent="0.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5" customHeight="1" x14ac:dyDescent="0.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5" customHeight="1" x14ac:dyDescent="0.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5" customHeight="1" x14ac:dyDescent="0.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5" customHeight="1" x14ac:dyDescent="0.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5" customHeight="1" x14ac:dyDescent="0.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5" customHeight="1" x14ac:dyDescent="0.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5" customHeight="1" x14ac:dyDescent="0.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5" customHeight="1" x14ac:dyDescent="0.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5" customHeight="1" x14ac:dyDescent="0.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5" customHeight="1" x14ac:dyDescent="0.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5" customHeight="1" x14ac:dyDescent="0.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5" customHeight="1" x14ac:dyDescent="0.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5" customHeight="1" x14ac:dyDescent="0.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5" customHeight="1" x14ac:dyDescent="0.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5" customHeight="1" x14ac:dyDescent="0.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5" customHeight="1" x14ac:dyDescent="0.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5" customHeight="1" x14ac:dyDescent="0.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5" customHeight="1" x14ac:dyDescent="0.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5" customHeight="1" x14ac:dyDescent="0.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5" customHeight="1" x14ac:dyDescent="0.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5" customHeight="1" x14ac:dyDescent="0.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5" customHeight="1" x14ac:dyDescent="0.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5" customHeight="1" x14ac:dyDescent="0.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5" customHeight="1" x14ac:dyDescent="0.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5" customHeight="1" x14ac:dyDescent="0.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5" customHeight="1" x14ac:dyDescent="0.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5" customHeight="1" x14ac:dyDescent="0.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5" customHeight="1" x14ac:dyDescent="0.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5" customHeight="1" x14ac:dyDescent="0.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5" customHeight="1" x14ac:dyDescent="0.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5" customHeight="1" x14ac:dyDescent="0.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5" customHeight="1" x14ac:dyDescent="0.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5" customHeight="1" x14ac:dyDescent="0.2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5" customHeight="1" x14ac:dyDescent="0.2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5" customHeight="1" x14ac:dyDescent="0.2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5" customHeight="1" x14ac:dyDescent="0.2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5" customHeight="1" x14ac:dyDescent="0.2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5" customHeight="1" x14ac:dyDescent="0.2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5" customHeight="1" x14ac:dyDescent="0.2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5" customHeight="1" x14ac:dyDescent="0.2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5" customHeight="1" x14ac:dyDescent="0.2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5" customHeight="1" x14ac:dyDescent="0.2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5" customHeight="1" x14ac:dyDescent="0.2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5" customHeight="1" x14ac:dyDescent="0.2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5" customHeight="1" x14ac:dyDescent="0.2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5" customHeight="1" x14ac:dyDescent="0.2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5" customHeight="1" x14ac:dyDescent="0.2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5" customHeight="1" x14ac:dyDescent="0.2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5" customHeight="1" x14ac:dyDescent="0.2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5" customHeight="1" x14ac:dyDescent="0.2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5" customHeight="1" x14ac:dyDescent="0.2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5" customHeight="1" x14ac:dyDescent="0.2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5" customHeight="1" x14ac:dyDescent="0.2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5" customHeight="1" x14ac:dyDescent="0.2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5" customHeight="1" x14ac:dyDescent="0.2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5" customHeight="1" x14ac:dyDescent="0.2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5" customHeight="1" x14ac:dyDescent="0.2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5" customHeight="1" x14ac:dyDescent="0.2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5" customHeight="1" x14ac:dyDescent="0.2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5" customHeight="1" x14ac:dyDescent="0.2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5" customHeight="1" x14ac:dyDescent="0.2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5" customHeight="1" x14ac:dyDescent="0.2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5" customHeight="1" x14ac:dyDescent="0.2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5" customHeight="1" x14ac:dyDescent="0.2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5" customHeight="1" x14ac:dyDescent="0.2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5" customHeight="1" x14ac:dyDescent="0.2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5" customHeight="1" x14ac:dyDescent="0.2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5" customHeight="1" x14ac:dyDescent="0.2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5" customHeight="1" x14ac:dyDescent="0.2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5" customHeight="1" x14ac:dyDescent="0.2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5" customHeight="1" x14ac:dyDescent="0.2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5" customHeight="1" x14ac:dyDescent="0.2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5" customHeight="1" x14ac:dyDescent="0.2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5" customHeight="1" x14ac:dyDescent="0.2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5" customHeight="1" x14ac:dyDescent="0.2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5" customHeight="1" x14ac:dyDescent="0.2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5" customHeight="1" x14ac:dyDescent="0.2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5" customHeight="1" x14ac:dyDescent="0.2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5" customHeight="1" x14ac:dyDescent="0.2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5" customHeight="1" x14ac:dyDescent="0.2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5" customHeight="1" x14ac:dyDescent="0.2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5" customHeight="1" x14ac:dyDescent="0.2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5" customHeight="1" x14ac:dyDescent="0.2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5" customHeight="1" x14ac:dyDescent="0.2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5" customHeight="1" x14ac:dyDescent="0.2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5" customHeight="1" x14ac:dyDescent="0.2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5" customHeight="1" x14ac:dyDescent="0.2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5" customHeight="1" x14ac:dyDescent="0.2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5" customHeight="1" x14ac:dyDescent="0.2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5" customHeight="1" x14ac:dyDescent="0.2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5" customHeight="1" x14ac:dyDescent="0.2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5" customHeight="1" x14ac:dyDescent="0.2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5" customHeight="1" x14ac:dyDescent="0.2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5" customHeight="1" x14ac:dyDescent="0.2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5" customHeight="1" x14ac:dyDescent="0.2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5" customHeight="1" x14ac:dyDescent="0.2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5" customHeight="1" x14ac:dyDescent="0.2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5" customHeight="1" x14ac:dyDescent="0.2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5" customHeight="1" x14ac:dyDescent="0.2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5" customHeight="1" x14ac:dyDescent="0.2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5" customHeight="1" x14ac:dyDescent="0.2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5" customHeight="1" x14ac:dyDescent="0.2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5" customHeight="1" x14ac:dyDescent="0.2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5" customHeight="1" x14ac:dyDescent="0.2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5" customHeight="1" x14ac:dyDescent="0.2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5" customHeight="1" x14ac:dyDescent="0.2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5" customHeight="1" x14ac:dyDescent="0.2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5" customHeight="1" x14ac:dyDescent="0.2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5" customHeight="1" x14ac:dyDescent="0.2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5" customHeight="1" x14ac:dyDescent="0.2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5" customHeight="1" x14ac:dyDescent="0.2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5" customHeight="1" x14ac:dyDescent="0.2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5" customHeight="1" x14ac:dyDescent="0.2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5" customHeight="1" x14ac:dyDescent="0.2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5" customHeight="1" x14ac:dyDescent="0.2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5" customHeight="1" x14ac:dyDescent="0.2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5" customHeight="1" x14ac:dyDescent="0.2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5" customHeight="1" x14ac:dyDescent="0.2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5" customHeight="1" x14ac:dyDescent="0.2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5" customHeight="1" x14ac:dyDescent="0.2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5" customHeight="1" x14ac:dyDescent="0.2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5" customHeight="1" x14ac:dyDescent="0.2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5" customHeight="1" x14ac:dyDescent="0.2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5" customHeight="1" x14ac:dyDescent="0.2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5" customHeight="1" x14ac:dyDescent="0.2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5" customHeight="1" x14ac:dyDescent="0.2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5" customHeight="1" x14ac:dyDescent="0.2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5" customHeight="1" x14ac:dyDescent="0.2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5" customHeight="1" x14ac:dyDescent="0.2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5" customHeight="1" x14ac:dyDescent="0.2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5" customHeight="1" x14ac:dyDescent="0.2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5" customHeight="1" x14ac:dyDescent="0.2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5" customHeight="1" x14ac:dyDescent="0.2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5" customHeight="1" x14ac:dyDescent="0.2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5" customHeight="1" x14ac:dyDescent="0.2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5" customHeight="1" x14ac:dyDescent="0.2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5" customHeight="1" x14ac:dyDescent="0.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5" customHeight="1" x14ac:dyDescent="0.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5" customHeight="1" x14ac:dyDescent="0.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5" customHeight="1" x14ac:dyDescent="0.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5" customHeight="1" x14ac:dyDescent="0.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5" customHeight="1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5" customHeight="1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5" customHeight="1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5" customHeight="1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5" customHeight="1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5" customHeight="1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5" customHeight="1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5" customHeight="1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5" customHeight="1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5" customHeight="1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5" customHeight="1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5" customHeight="1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5" customHeight="1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5" customHeight="1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5" customHeight="1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15" customHeight="1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15" customHeight="1" x14ac:dyDescent="0.2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15" customHeight="1" x14ac:dyDescent="0.2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15" customHeight="1" x14ac:dyDescent="0.2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15" customHeight="1" x14ac:dyDescent="0.2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15" customHeight="1" x14ac:dyDescent="0.2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15" customHeight="1" x14ac:dyDescent="0.2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15" customHeight="1" x14ac:dyDescent="0.2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15" customHeight="1" x14ac:dyDescent="0.2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t="15" customHeight="1" x14ac:dyDescent="0.2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t="15" customHeight="1" x14ac:dyDescent="0.2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t="15" customHeight="1" x14ac:dyDescent="0.2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t="15" customHeight="1" x14ac:dyDescent="0.2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t="15" customHeight="1" x14ac:dyDescent="0.2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t="15" customHeight="1" x14ac:dyDescent="0.2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t="15" customHeight="1" x14ac:dyDescent="0.2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t="15" customHeight="1" x14ac:dyDescent="0.2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t="15" customHeight="1" x14ac:dyDescent="0.2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t="15" customHeight="1" x14ac:dyDescent="0.2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t="15" customHeight="1" x14ac:dyDescent="0.2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t="15" customHeight="1" x14ac:dyDescent="0.2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t="15" customHeight="1" x14ac:dyDescent="0.2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t="15" customHeight="1" x14ac:dyDescent="0.2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t="15" customHeight="1" x14ac:dyDescent="0.2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t="15" customHeight="1" x14ac:dyDescent="0.2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t="15" customHeight="1" x14ac:dyDescent="0.2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t="15" customHeight="1" x14ac:dyDescent="0.2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t="15" customHeight="1" x14ac:dyDescent="0.2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t="15" customHeight="1" x14ac:dyDescent="0.2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t="15" customHeight="1" x14ac:dyDescent="0.2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t="15" customHeight="1" x14ac:dyDescent="0.2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t="15" customHeight="1" x14ac:dyDescent="0.2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t="15" customHeight="1" x14ac:dyDescent="0.2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t="15" customHeight="1" x14ac:dyDescent="0.2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t="15" customHeight="1" x14ac:dyDescent="0.2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t="15" customHeight="1" x14ac:dyDescent="0.2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t="15" customHeight="1" x14ac:dyDescent="0.2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</sheetData>
  <sortState ref="A348:U362">
    <sortCondition ref="A348"/>
  </sortState>
  <mergeCells count="6">
    <mergeCell ref="A1:C1"/>
    <mergeCell ref="A91:C91"/>
    <mergeCell ref="A96:C96"/>
    <mergeCell ref="A106:C106"/>
    <mergeCell ref="A101:C101"/>
    <mergeCell ref="A85:C85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zoomScaleNormal="100" workbookViewId="0">
      <selection activeCell="G20" sqref="G20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80" t="s">
        <v>7</v>
      </c>
      <c r="B1" s="50"/>
      <c r="C1" s="35"/>
      <c r="D1" s="36"/>
      <c r="E1" s="37"/>
      <c r="F1" s="37"/>
      <c r="G1" s="35"/>
      <c r="H1" s="181"/>
      <c r="I1" s="88"/>
      <c r="J1" s="35"/>
      <c r="K1" s="186"/>
    </row>
    <row r="2" spans="1:11" ht="15" customHeight="1" x14ac:dyDescent="0.2">
      <c r="A2" s="162" t="s">
        <v>0</v>
      </c>
      <c r="B2" s="65" t="s">
        <v>1</v>
      </c>
      <c r="C2" s="99" t="s">
        <v>2</v>
      </c>
      <c r="D2" s="99" t="s">
        <v>3</v>
      </c>
      <c r="E2" s="66" t="s">
        <v>4</v>
      </c>
      <c r="F2" s="66" t="s">
        <v>5</v>
      </c>
      <c r="G2" s="99" t="s">
        <v>19</v>
      </c>
      <c r="H2" s="89"/>
      <c r="I2" s="128" t="s">
        <v>12</v>
      </c>
      <c r="J2" s="241" t="s">
        <v>6</v>
      </c>
      <c r="K2" s="243" t="s">
        <v>51</v>
      </c>
    </row>
    <row r="3" spans="1:11" ht="16.5" customHeight="1" x14ac:dyDescent="0.2">
      <c r="A3" s="215">
        <v>44375</v>
      </c>
      <c r="B3" s="76" t="s">
        <v>1245</v>
      </c>
      <c r="C3" s="72" t="s">
        <v>1246</v>
      </c>
      <c r="D3" s="77" t="s">
        <v>1247</v>
      </c>
      <c r="E3" s="255"/>
      <c r="F3" s="121"/>
      <c r="G3" s="72" t="s">
        <v>1248</v>
      </c>
      <c r="H3" s="209">
        <v>1</v>
      </c>
      <c r="I3" s="90">
        <v>1368</v>
      </c>
      <c r="J3" s="201">
        <v>43000</v>
      </c>
      <c r="K3" s="119">
        <v>1998</v>
      </c>
    </row>
    <row r="4" spans="1:11" ht="16.5" customHeight="1" x14ac:dyDescent="0.2">
      <c r="A4" s="176"/>
      <c r="B4" s="46"/>
      <c r="C4" s="48"/>
      <c r="D4" s="47"/>
      <c r="E4" s="183"/>
      <c r="F4" s="184"/>
      <c r="G4" s="21" t="s">
        <v>13</v>
      </c>
      <c r="H4" s="185">
        <f>SUM(H3:H3)</f>
        <v>1</v>
      </c>
      <c r="I4" s="22">
        <f>SUM(I3:I3)</f>
        <v>1368</v>
      </c>
      <c r="J4" s="205">
        <f>SUM(J3:J3)</f>
        <v>43000</v>
      </c>
      <c r="K4" s="242"/>
    </row>
    <row r="5" spans="1:11" ht="16.5" customHeight="1" x14ac:dyDescent="0.2">
      <c r="K5" s="25"/>
    </row>
    <row r="6" spans="1:11" ht="16.5" customHeight="1" x14ac:dyDescent="0.2">
      <c r="K6" s="25"/>
    </row>
    <row r="7" spans="1:11" ht="16.5" customHeight="1" x14ac:dyDescent="0.2">
      <c r="K7" s="25"/>
    </row>
    <row r="8" spans="1:11" ht="16.5" customHeight="1" x14ac:dyDescent="0.2">
      <c r="K8" s="25"/>
    </row>
    <row r="9" spans="1:11" ht="16.5" customHeight="1" x14ac:dyDescent="0.2">
      <c r="K9" s="25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/>
    <row r="28" spans="11:11" ht="16.5" customHeight="1" x14ac:dyDescent="0.2"/>
    <row r="29" spans="11:11" ht="16.5" customHeight="1" x14ac:dyDescent="0.2"/>
    <row r="30" spans="11:11" ht="16.5" customHeight="1" x14ac:dyDescent="0.2"/>
    <row r="31" spans="11:11" ht="16.5" customHeight="1" x14ac:dyDescent="0.2"/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>
      <c r="K59" s="80"/>
    </row>
    <row r="60" spans="11:11" ht="16.5" customHeight="1" x14ac:dyDescent="0.2"/>
    <row r="61" spans="11:11" ht="16.5" customHeight="1" x14ac:dyDescent="0.2"/>
    <row r="62" spans="11:11" ht="16.5" customHeight="1" x14ac:dyDescent="0.2"/>
    <row r="63" spans="11:11" ht="16.5" customHeight="1" x14ac:dyDescent="0.2"/>
    <row r="64" spans="1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>
      <c r="K115" s="100"/>
    </row>
    <row r="116" spans="11:11" ht="15" customHeight="1" x14ac:dyDescent="0.2"/>
    <row r="117" spans="11:11" ht="15" customHeight="1" x14ac:dyDescent="0.2"/>
    <row r="118" spans="11:11" ht="15" customHeight="1" x14ac:dyDescent="0.2"/>
    <row r="119" spans="11:11" ht="15" customHeight="1" x14ac:dyDescent="0.2"/>
    <row r="120" spans="11:11" ht="15" customHeight="1" x14ac:dyDescent="0.2"/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3.5" customHeight="1" x14ac:dyDescent="0.2"/>
    <row r="207" ht="15" customHeight="1" x14ac:dyDescent="0.2"/>
  </sheetData>
  <sortState ref="A3:K4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3"/>
  <sheetViews>
    <sheetView zoomScaleNormal="100" workbookViewId="0">
      <selection activeCell="O8" sqref="O8"/>
    </sheetView>
  </sheetViews>
  <sheetFormatPr defaultColWidth="10" defaultRowHeight="12.75" x14ac:dyDescent="0.2"/>
  <cols>
    <col min="1" max="1" width="9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2 16384:16384" ht="15" customHeight="1" x14ac:dyDescent="0.25">
      <c r="A1" s="180" t="s">
        <v>22</v>
      </c>
      <c r="B1" s="50"/>
      <c r="C1" s="35"/>
      <c r="D1" s="37"/>
      <c r="E1" s="37"/>
      <c r="F1" s="181"/>
      <c r="G1" s="88"/>
      <c r="H1" s="35"/>
      <c r="I1" s="194"/>
      <c r="J1" s="194"/>
      <c r="K1" s="186"/>
    </row>
    <row r="2" spans="1:12 16384:16384" ht="18" customHeight="1" x14ac:dyDescent="0.2">
      <c r="A2" s="162" t="s">
        <v>0</v>
      </c>
      <c r="B2" s="65" t="s">
        <v>1</v>
      </c>
      <c r="C2" s="99" t="s">
        <v>2</v>
      </c>
      <c r="D2" s="99" t="s">
        <v>3</v>
      </c>
      <c r="E2" s="99" t="s">
        <v>8</v>
      </c>
      <c r="F2" s="95"/>
      <c r="G2" s="128" t="s">
        <v>29</v>
      </c>
      <c r="H2" s="99" t="s">
        <v>31</v>
      </c>
      <c r="I2" s="182" t="s">
        <v>6</v>
      </c>
      <c r="J2" s="195" t="s">
        <v>43</v>
      </c>
      <c r="K2" s="195" t="s">
        <v>44</v>
      </c>
    </row>
    <row r="3" spans="1:12 16384:16384" ht="15" customHeight="1" x14ac:dyDescent="0.2">
      <c r="A3" s="210">
        <v>44351</v>
      </c>
      <c r="B3" s="211" t="s">
        <v>242</v>
      </c>
      <c r="C3" s="212" t="s">
        <v>309</v>
      </c>
      <c r="D3" s="212"/>
      <c r="E3" s="212" t="s">
        <v>310</v>
      </c>
      <c r="F3" s="96">
        <v>1</v>
      </c>
      <c r="G3" s="208">
        <v>0</v>
      </c>
      <c r="H3" s="80">
        <v>0</v>
      </c>
      <c r="I3" s="201">
        <v>19860</v>
      </c>
      <c r="J3" s="196" t="s">
        <v>311</v>
      </c>
      <c r="K3" s="196" t="s">
        <v>44</v>
      </c>
      <c r="XFD3" s="122">
        <f>SUM(F3:XFC3)</f>
        <v>19861</v>
      </c>
    </row>
    <row r="4" spans="1:12 16384:16384" ht="15" customHeight="1" x14ac:dyDescent="0.2">
      <c r="A4" s="210">
        <v>44354</v>
      </c>
      <c r="B4" s="211" t="s">
        <v>328</v>
      </c>
      <c r="C4" s="212" t="s">
        <v>329</v>
      </c>
      <c r="D4" s="212" t="s">
        <v>330</v>
      </c>
      <c r="E4" s="212" t="s">
        <v>331</v>
      </c>
      <c r="F4" s="96">
        <v>1</v>
      </c>
      <c r="G4" s="208">
        <v>0</v>
      </c>
      <c r="H4" s="118">
        <v>0</v>
      </c>
      <c r="I4" s="201">
        <v>36476</v>
      </c>
      <c r="J4" s="196" t="s">
        <v>311</v>
      </c>
      <c r="K4" s="196" t="s">
        <v>331</v>
      </c>
      <c r="XFD4" s="122">
        <f>SUM(L4:XFC4)</f>
        <v>0</v>
      </c>
    </row>
    <row r="5" spans="1:12 16384:16384" s="2" customFormat="1" ht="15" customHeight="1" x14ac:dyDescent="0.2">
      <c r="A5" s="318">
        <v>44354</v>
      </c>
      <c r="B5" s="71" t="s">
        <v>271</v>
      </c>
      <c r="C5" s="72" t="s">
        <v>272</v>
      </c>
      <c r="D5" s="72" t="s">
        <v>273</v>
      </c>
      <c r="E5" s="202" t="s">
        <v>351</v>
      </c>
      <c r="F5" s="334">
        <v>1</v>
      </c>
      <c r="G5" s="334">
        <v>0</v>
      </c>
      <c r="H5" s="335">
        <v>0</v>
      </c>
      <c r="I5" s="331">
        <v>10000</v>
      </c>
      <c r="J5" s="332" t="s">
        <v>352</v>
      </c>
      <c r="K5" s="333" t="s">
        <v>353</v>
      </c>
      <c r="L5" s="165"/>
    </row>
    <row r="6" spans="1:12 16384:16384" ht="15" customHeight="1" x14ac:dyDescent="0.2">
      <c r="A6" s="210">
        <v>44355</v>
      </c>
      <c r="B6" s="211" t="s">
        <v>564</v>
      </c>
      <c r="C6" s="212" t="s">
        <v>565</v>
      </c>
      <c r="D6" s="212"/>
      <c r="E6" s="212" t="s">
        <v>566</v>
      </c>
      <c r="F6" s="96">
        <v>1</v>
      </c>
      <c r="G6" s="208">
        <v>0</v>
      </c>
      <c r="H6" s="80">
        <v>0</v>
      </c>
      <c r="I6" s="201">
        <v>850</v>
      </c>
      <c r="J6" s="196" t="s">
        <v>567</v>
      </c>
      <c r="K6" s="196" t="s">
        <v>568</v>
      </c>
      <c r="XFD6" s="122"/>
    </row>
    <row r="7" spans="1:12 16384:16384" ht="15" customHeight="1" x14ac:dyDescent="0.2">
      <c r="A7" s="210">
        <v>44355</v>
      </c>
      <c r="B7" s="211" t="s">
        <v>579</v>
      </c>
      <c r="C7" s="212" t="s">
        <v>580</v>
      </c>
      <c r="D7" s="212"/>
      <c r="E7" s="212" t="s">
        <v>331</v>
      </c>
      <c r="F7" s="96">
        <v>1</v>
      </c>
      <c r="G7" s="208">
        <v>0</v>
      </c>
      <c r="H7" s="80">
        <v>0</v>
      </c>
      <c r="I7" s="201">
        <v>59162</v>
      </c>
      <c r="J7" s="196" t="s">
        <v>311</v>
      </c>
      <c r="K7" s="196" t="s">
        <v>581</v>
      </c>
      <c r="XFD7" s="122"/>
    </row>
    <row r="8" spans="1:12 16384:16384" ht="15" customHeight="1" x14ac:dyDescent="0.2">
      <c r="A8" s="210">
        <v>44355</v>
      </c>
      <c r="B8" s="211" t="s">
        <v>582</v>
      </c>
      <c r="C8" s="212" t="s">
        <v>583</v>
      </c>
      <c r="D8" s="212"/>
      <c r="E8" s="212" t="s">
        <v>331</v>
      </c>
      <c r="F8" s="96">
        <v>1</v>
      </c>
      <c r="G8" s="208">
        <v>0</v>
      </c>
      <c r="H8" s="80">
        <v>0</v>
      </c>
      <c r="I8" s="201">
        <v>45000</v>
      </c>
      <c r="J8" s="196" t="s">
        <v>311</v>
      </c>
      <c r="K8" s="196"/>
      <c r="XFD8" s="122"/>
    </row>
    <row r="9" spans="1:12 16384:16384" ht="15" customHeight="1" x14ac:dyDescent="0.2">
      <c r="A9" s="210">
        <v>44356</v>
      </c>
      <c r="B9" s="211" t="s">
        <v>575</v>
      </c>
      <c r="C9" s="212" t="s">
        <v>576</v>
      </c>
      <c r="D9" s="212"/>
      <c r="E9" s="212" t="s">
        <v>577</v>
      </c>
      <c r="F9" s="96">
        <v>1</v>
      </c>
      <c r="G9" s="208">
        <v>0</v>
      </c>
      <c r="H9" s="80">
        <v>0</v>
      </c>
      <c r="I9" s="201">
        <v>13256</v>
      </c>
      <c r="J9" s="196" t="s">
        <v>352</v>
      </c>
      <c r="K9" s="196" t="s">
        <v>578</v>
      </c>
      <c r="XFD9" s="122"/>
    </row>
    <row r="10" spans="1:12 16384:16384" ht="15" customHeight="1" x14ac:dyDescent="0.2">
      <c r="A10" s="210">
        <v>44357</v>
      </c>
      <c r="B10" s="211" t="s">
        <v>569</v>
      </c>
      <c r="C10" s="212" t="s">
        <v>570</v>
      </c>
      <c r="D10" s="212" t="s">
        <v>571</v>
      </c>
      <c r="E10" s="212" t="s">
        <v>572</v>
      </c>
      <c r="F10" s="96">
        <v>1</v>
      </c>
      <c r="G10" s="208">
        <v>2500</v>
      </c>
      <c r="H10" s="80">
        <v>0</v>
      </c>
      <c r="I10" s="201">
        <v>10000</v>
      </c>
      <c r="J10" s="196" t="s">
        <v>573</v>
      </c>
      <c r="K10" s="196" t="s">
        <v>574</v>
      </c>
      <c r="XFD10" s="122"/>
    </row>
    <row r="11" spans="1:12 16384:16384" ht="15" customHeight="1" x14ac:dyDescent="0.2">
      <c r="A11" s="210">
        <v>44363</v>
      </c>
      <c r="B11" s="211" t="s">
        <v>727</v>
      </c>
      <c r="C11" s="212" t="s">
        <v>728</v>
      </c>
      <c r="D11" s="212" t="s">
        <v>392</v>
      </c>
      <c r="E11" s="212" t="s">
        <v>729</v>
      </c>
      <c r="F11" s="96">
        <v>1</v>
      </c>
      <c r="G11" s="208">
        <v>0</v>
      </c>
      <c r="H11" s="80">
        <v>0</v>
      </c>
      <c r="I11" s="201">
        <v>16901</v>
      </c>
      <c r="J11" s="196" t="s">
        <v>311</v>
      </c>
      <c r="K11" s="196" t="s">
        <v>730</v>
      </c>
      <c r="XFD11" s="122"/>
    </row>
    <row r="12" spans="1:12 16384:16384" ht="15" customHeight="1" x14ac:dyDescent="0.2">
      <c r="A12" s="210">
        <v>44364</v>
      </c>
      <c r="B12" s="211" t="s">
        <v>843</v>
      </c>
      <c r="C12" s="212" t="s">
        <v>844</v>
      </c>
      <c r="D12" s="212" t="s">
        <v>845</v>
      </c>
      <c r="E12" s="212" t="s">
        <v>846</v>
      </c>
      <c r="F12" s="96">
        <v>1</v>
      </c>
      <c r="G12" s="208">
        <v>0</v>
      </c>
      <c r="H12" s="80">
        <v>0</v>
      </c>
      <c r="I12" s="201">
        <v>25000</v>
      </c>
      <c r="J12" s="196" t="s">
        <v>847</v>
      </c>
      <c r="K12" s="196" t="s">
        <v>848</v>
      </c>
      <c r="XFD12" s="122"/>
    </row>
    <row r="13" spans="1:12 16384:16384" ht="15" customHeight="1" x14ac:dyDescent="0.2">
      <c r="A13" s="210">
        <v>44365</v>
      </c>
      <c r="B13" s="211" t="s">
        <v>849</v>
      </c>
      <c r="C13" s="212" t="s">
        <v>850</v>
      </c>
      <c r="D13" s="212"/>
      <c r="E13" s="212" t="s">
        <v>331</v>
      </c>
      <c r="F13" s="96">
        <v>1</v>
      </c>
      <c r="G13" s="208">
        <v>0</v>
      </c>
      <c r="H13" s="80">
        <v>0</v>
      </c>
      <c r="I13" s="201">
        <v>30974</v>
      </c>
      <c r="J13" s="196" t="s">
        <v>311</v>
      </c>
      <c r="K13" s="196" t="s">
        <v>851</v>
      </c>
      <c r="XFD13" s="122"/>
    </row>
    <row r="14" spans="1:12 16384:16384" ht="15" customHeight="1" x14ac:dyDescent="0.2">
      <c r="A14" s="210">
        <v>44368</v>
      </c>
      <c r="B14" s="211" t="s">
        <v>924</v>
      </c>
      <c r="C14" s="212" t="s">
        <v>925</v>
      </c>
      <c r="D14" s="212"/>
      <c r="E14" s="212" t="s">
        <v>926</v>
      </c>
      <c r="F14" s="96">
        <v>1</v>
      </c>
      <c r="G14" s="208">
        <v>2140</v>
      </c>
      <c r="H14" s="80">
        <v>6660</v>
      </c>
      <c r="I14" s="201">
        <v>850000</v>
      </c>
      <c r="J14" s="196" t="s">
        <v>927</v>
      </c>
      <c r="K14" s="196" t="s">
        <v>928</v>
      </c>
      <c r="XFD14" s="122"/>
    </row>
    <row r="15" spans="1:12 16384:16384" ht="15" customHeight="1" x14ac:dyDescent="0.2">
      <c r="A15" s="210">
        <v>44368</v>
      </c>
      <c r="B15" s="211" t="s">
        <v>929</v>
      </c>
      <c r="C15" s="212" t="s">
        <v>930</v>
      </c>
      <c r="D15" s="212"/>
      <c r="E15" s="212" t="s">
        <v>926</v>
      </c>
      <c r="F15" s="96">
        <v>1</v>
      </c>
      <c r="G15" s="208">
        <v>2140</v>
      </c>
      <c r="H15" s="80">
        <v>6660</v>
      </c>
      <c r="I15" s="201">
        <v>750000</v>
      </c>
      <c r="J15" s="196" t="s">
        <v>931</v>
      </c>
      <c r="K15" s="196" t="s">
        <v>928</v>
      </c>
      <c r="XFD15" s="122"/>
    </row>
    <row r="16" spans="1:12 16384:16384" ht="15" customHeight="1" x14ac:dyDescent="0.2">
      <c r="A16" s="210">
        <v>44369</v>
      </c>
      <c r="B16" s="211" t="s">
        <v>1056</v>
      </c>
      <c r="C16" s="212" t="s">
        <v>1057</v>
      </c>
      <c r="D16" s="212"/>
      <c r="E16" s="212" t="s">
        <v>1058</v>
      </c>
      <c r="F16" s="96">
        <v>1</v>
      </c>
      <c r="G16" s="208">
        <v>2669</v>
      </c>
      <c r="H16" s="80">
        <v>828</v>
      </c>
      <c r="I16" s="201">
        <v>65000</v>
      </c>
      <c r="J16" s="196" t="s">
        <v>1059</v>
      </c>
      <c r="K16" s="196" t="s">
        <v>1060</v>
      </c>
      <c r="XFD16" s="122"/>
    </row>
    <row r="17" spans="1:11" ht="15" customHeight="1" x14ac:dyDescent="0.2">
      <c r="A17" s="176"/>
      <c r="B17" s="46"/>
      <c r="C17" s="48"/>
      <c r="D17" s="51"/>
      <c r="E17" s="21" t="s">
        <v>13</v>
      </c>
      <c r="F17" s="22">
        <f>SUM(F3:F16)</f>
        <v>14</v>
      </c>
      <c r="G17" s="22">
        <f>SUM(G3:G16)</f>
        <v>9449</v>
      </c>
      <c r="H17" s="131">
        <f>SUM(H3:H16)</f>
        <v>14148</v>
      </c>
      <c r="I17" s="205">
        <f>SUM(I3:I16)</f>
        <v>1932479</v>
      </c>
      <c r="J17" s="197"/>
      <c r="K17" s="198"/>
    </row>
    <row r="18" spans="1:11" ht="15" customHeight="1" x14ac:dyDescent="0.25">
      <c r="A18" s="189" t="s">
        <v>16</v>
      </c>
      <c r="B18" s="50"/>
      <c r="C18" s="52"/>
      <c r="D18" s="53"/>
      <c r="E18" s="53"/>
      <c r="F18" s="54"/>
      <c r="G18" s="97"/>
      <c r="H18" s="35"/>
      <c r="I18" s="194"/>
      <c r="J18" s="194"/>
      <c r="K18" s="186"/>
    </row>
    <row r="19" spans="1:11" ht="15" customHeight="1" x14ac:dyDescent="0.2">
      <c r="A19" s="162" t="s">
        <v>0</v>
      </c>
      <c r="B19" s="65" t="s">
        <v>1</v>
      </c>
      <c r="C19" s="99" t="s">
        <v>2</v>
      </c>
      <c r="D19" s="99" t="s">
        <v>3</v>
      </c>
      <c r="E19" s="99" t="s">
        <v>8</v>
      </c>
      <c r="F19" s="95"/>
      <c r="G19" s="128" t="s">
        <v>29</v>
      </c>
      <c r="H19" s="99" t="s">
        <v>31</v>
      </c>
      <c r="I19" s="182" t="s">
        <v>6</v>
      </c>
      <c r="J19" s="195" t="s">
        <v>43</v>
      </c>
      <c r="K19" s="195" t="s">
        <v>44</v>
      </c>
    </row>
    <row r="20" spans="1:11" ht="15" customHeight="1" x14ac:dyDescent="0.2">
      <c r="A20" s="210">
        <v>44348</v>
      </c>
      <c r="B20" s="211" t="s">
        <v>117</v>
      </c>
      <c r="C20" s="212" t="s">
        <v>118</v>
      </c>
      <c r="D20" s="212"/>
      <c r="E20" s="212" t="s">
        <v>302</v>
      </c>
      <c r="F20" s="96">
        <v>1</v>
      </c>
      <c r="G20" s="208">
        <v>0</v>
      </c>
      <c r="H20" s="118">
        <v>0</v>
      </c>
      <c r="I20" s="187">
        <v>201070</v>
      </c>
      <c r="J20" s="196" t="s">
        <v>303</v>
      </c>
      <c r="K20" s="196" t="s">
        <v>304</v>
      </c>
    </row>
    <row r="21" spans="1:11" ht="15" customHeight="1" x14ac:dyDescent="0.2">
      <c r="A21" s="210">
        <v>44349</v>
      </c>
      <c r="B21" s="211" t="s">
        <v>140</v>
      </c>
      <c r="C21" s="212" t="s">
        <v>141</v>
      </c>
      <c r="D21" s="212"/>
      <c r="E21" s="212" t="s">
        <v>142</v>
      </c>
      <c r="F21" s="96">
        <v>1</v>
      </c>
      <c r="G21" s="208">
        <v>1850</v>
      </c>
      <c r="H21" s="118"/>
      <c r="I21" s="187">
        <v>90000</v>
      </c>
      <c r="J21" s="196" t="s">
        <v>305</v>
      </c>
      <c r="K21" s="196" t="s">
        <v>306</v>
      </c>
    </row>
    <row r="22" spans="1:11" ht="15" customHeight="1" x14ac:dyDescent="0.2">
      <c r="A22" s="210">
        <v>44349</v>
      </c>
      <c r="B22" s="211" t="s">
        <v>143</v>
      </c>
      <c r="C22" s="212" t="s">
        <v>141</v>
      </c>
      <c r="D22" s="212"/>
      <c r="E22" s="212" t="s">
        <v>142</v>
      </c>
      <c r="F22" s="96">
        <v>1</v>
      </c>
      <c r="G22" s="208">
        <v>9000</v>
      </c>
      <c r="H22" s="118"/>
      <c r="I22" s="187">
        <v>225000</v>
      </c>
      <c r="J22" s="196" t="s">
        <v>305</v>
      </c>
      <c r="K22" s="196" t="s">
        <v>306</v>
      </c>
    </row>
    <row r="23" spans="1:11" ht="15" customHeight="1" x14ac:dyDescent="0.2">
      <c r="A23" s="210">
        <v>44352</v>
      </c>
      <c r="B23" s="211" t="s">
        <v>267</v>
      </c>
      <c r="C23" s="212" t="s">
        <v>268</v>
      </c>
      <c r="D23" s="212" t="s">
        <v>312</v>
      </c>
      <c r="E23" s="212" t="s">
        <v>313</v>
      </c>
      <c r="F23" s="96">
        <v>1</v>
      </c>
      <c r="G23" s="208">
        <v>0</v>
      </c>
      <c r="H23" s="118">
        <v>0</v>
      </c>
      <c r="I23" s="187">
        <v>17550</v>
      </c>
      <c r="J23" s="196" t="s">
        <v>303</v>
      </c>
      <c r="K23" s="196" t="s">
        <v>314</v>
      </c>
    </row>
    <row r="24" spans="1:11" ht="15" customHeight="1" x14ac:dyDescent="0.2">
      <c r="A24" s="210">
        <v>44354</v>
      </c>
      <c r="B24" s="211" t="s">
        <v>275</v>
      </c>
      <c r="C24" s="212" t="s">
        <v>276</v>
      </c>
      <c r="D24" s="212"/>
      <c r="E24" s="212" t="s">
        <v>277</v>
      </c>
      <c r="F24" s="96">
        <v>1</v>
      </c>
      <c r="G24" s="208">
        <v>0</v>
      </c>
      <c r="H24" s="118">
        <v>0</v>
      </c>
      <c r="I24" s="187">
        <v>0</v>
      </c>
      <c r="J24" s="196" t="s">
        <v>307</v>
      </c>
      <c r="K24" s="196" t="s">
        <v>308</v>
      </c>
    </row>
    <row r="25" spans="1:11" ht="15" customHeight="1" x14ac:dyDescent="0.2">
      <c r="A25" s="210">
        <v>44354</v>
      </c>
      <c r="B25" s="211" t="s">
        <v>320</v>
      </c>
      <c r="C25" s="212" t="s">
        <v>321</v>
      </c>
      <c r="D25" s="212" t="s">
        <v>322</v>
      </c>
      <c r="E25" s="212" t="s">
        <v>323</v>
      </c>
      <c r="F25" s="96">
        <v>1</v>
      </c>
      <c r="G25" s="208">
        <v>789</v>
      </c>
      <c r="H25" s="118">
        <v>26</v>
      </c>
      <c r="I25" s="187">
        <v>30000</v>
      </c>
      <c r="J25" s="196" t="s">
        <v>305</v>
      </c>
      <c r="K25" s="196" t="s">
        <v>324</v>
      </c>
    </row>
    <row r="26" spans="1:11" ht="15" customHeight="1" x14ac:dyDescent="0.2">
      <c r="A26" s="210">
        <v>44355</v>
      </c>
      <c r="B26" s="211" t="s">
        <v>354</v>
      </c>
      <c r="C26" s="212" t="s">
        <v>355</v>
      </c>
      <c r="D26" s="212" t="s">
        <v>312</v>
      </c>
      <c r="E26" s="212" t="s">
        <v>356</v>
      </c>
      <c r="F26" s="96">
        <v>1</v>
      </c>
      <c r="G26" s="208">
        <v>0</v>
      </c>
      <c r="H26" s="118">
        <v>0</v>
      </c>
      <c r="I26" s="187">
        <v>7000</v>
      </c>
      <c r="J26" s="196" t="s">
        <v>357</v>
      </c>
      <c r="K26" s="196" t="s">
        <v>358</v>
      </c>
    </row>
    <row r="27" spans="1:11" ht="15" customHeight="1" x14ac:dyDescent="0.2">
      <c r="A27" s="210">
        <v>44355</v>
      </c>
      <c r="B27" s="211" t="s">
        <v>584</v>
      </c>
      <c r="C27" s="212" t="s">
        <v>585</v>
      </c>
      <c r="D27" s="212" t="s">
        <v>312</v>
      </c>
      <c r="E27" s="212" t="s">
        <v>586</v>
      </c>
      <c r="F27" s="96">
        <v>1</v>
      </c>
      <c r="G27" s="208">
        <v>0</v>
      </c>
      <c r="H27" s="118">
        <v>0</v>
      </c>
      <c r="I27" s="187">
        <v>18300</v>
      </c>
      <c r="J27" s="196" t="s">
        <v>303</v>
      </c>
      <c r="K27" s="196" t="s">
        <v>587</v>
      </c>
    </row>
    <row r="28" spans="1:11" ht="15" customHeight="1" x14ac:dyDescent="0.2">
      <c r="A28" s="210">
        <v>44357</v>
      </c>
      <c r="B28" s="211" t="s">
        <v>588</v>
      </c>
      <c r="C28" s="212" t="s">
        <v>589</v>
      </c>
      <c r="D28" s="212" t="s">
        <v>590</v>
      </c>
      <c r="E28" s="212" t="s">
        <v>591</v>
      </c>
      <c r="F28" s="96">
        <v>1</v>
      </c>
      <c r="G28" s="208">
        <v>0</v>
      </c>
      <c r="H28" s="118">
        <v>0</v>
      </c>
      <c r="I28" s="187">
        <v>6963</v>
      </c>
      <c r="J28" s="196" t="s">
        <v>303</v>
      </c>
      <c r="K28" s="196" t="s">
        <v>592</v>
      </c>
    </row>
    <row r="29" spans="1:11" ht="15" customHeight="1" x14ac:dyDescent="0.2">
      <c r="A29" s="210">
        <v>44357</v>
      </c>
      <c r="B29" s="211" t="s">
        <v>593</v>
      </c>
      <c r="C29" s="212" t="s">
        <v>594</v>
      </c>
      <c r="D29" s="212" t="s">
        <v>590</v>
      </c>
      <c r="E29" s="212" t="s">
        <v>591</v>
      </c>
      <c r="F29" s="96">
        <v>1</v>
      </c>
      <c r="G29" s="208">
        <v>0</v>
      </c>
      <c r="H29" s="118">
        <v>0</v>
      </c>
      <c r="I29" s="187">
        <v>7818</v>
      </c>
      <c r="J29" s="196" t="s">
        <v>303</v>
      </c>
      <c r="K29" s="196" t="s">
        <v>592</v>
      </c>
    </row>
    <row r="30" spans="1:11" ht="15" customHeight="1" x14ac:dyDescent="0.2">
      <c r="A30" s="210">
        <v>44357</v>
      </c>
      <c r="B30" s="211" t="s">
        <v>595</v>
      </c>
      <c r="C30" s="212" t="s">
        <v>596</v>
      </c>
      <c r="D30" s="212" t="s">
        <v>590</v>
      </c>
      <c r="E30" s="212" t="s">
        <v>591</v>
      </c>
      <c r="F30" s="96">
        <v>1</v>
      </c>
      <c r="G30" s="208">
        <v>0</v>
      </c>
      <c r="H30" s="118">
        <v>0</v>
      </c>
      <c r="I30" s="187">
        <v>7598</v>
      </c>
      <c r="J30" s="196" t="s">
        <v>303</v>
      </c>
      <c r="K30" s="196" t="s">
        <v>592</v>
      </c>
    </row>
    <row r="31" spans="1:11" ht="15" customHeight="1" x14ac:dyDescent="0.2">
      <c r="A31" s="210">
        <v>44357</v>
      </c>
      <c r="B31" s="211" t="s">
        <v>597</v>
      </c>
      <c r="C31" s="212" t="s">
        <v>598</v>
      </c>
      <c r="D31" s="212" t="s">
        <v>590</v>
      </c>
      <c r="E31" s="212" t="s">
        <v>591</v>
      </c>
      <c r="F31" s="96">
        <v>1</v>
      </c>
      <c r="G31" s="208">
        <v>0</v>
      </c>
      <c r="H31" s="118">
        <v>0</v>
      </c>
      <c r="I31" s="187">
        <v>6514</v>
      </c>
      <c r="J31" s="196" t="s">
        <v>303</v>
      </c>
      <c r="K31" s="196" t="s">
        <v>592</v>
      </c>
    </row>
    <row r="32" spans="1:11" ht="15" customHeight="1" x14ac:dyDescent="0.2">
      <c r="A32" s="210">
        <v>44357</v>
      </c>
      <c r="B32" s="211" t="s">
        <v>599</v>
      </c>
      <c r="C32" s="212" t="s">
        <v>600</v>
      </c>
      <c r="D32" s="212" t="s">
        <v>590</v>
      </c>
      <c r="E32" s="212" t="s">
        <v>591</v>
      </c>
      <c r="F32" s="96">
        <v>1</v>
      </c>
      <c r="G32" s="208">
        <v>0</v>
      </c>
      <c r="H32" s="118">
        <v>0</v>
      </c>
      <c r="I32" s="187">
        <v>8623</v>
      </c>
      <c r="J32" s="196" t="s">
        <v>303</v>
      </c>
      <c r="K32" s="196" t="s">
        <v>592</v>
      </c>
    </row>
    <row r="33" spans="1:11" ht="15" customHeight="1" x14ac:dyDescent="0.2">
      <c r="A33" s="210">
        <v>44357</v>
      </c>
      <c r="B33" s="211" t="s">
        <v>601</v>
      </c>
      <c r="C33" s="212" t="s">
        <v>602</v>
      </c>
      <c r="D33" s="212" t="s">
        <v>590</v>
      </c>
      <c r="E33" s="212" t="s">
        <v>591</v>
      </c>
      <c r="F33" s="80">
        <v>1</v>
      </c>
      <c r="G33" s="208">
        <v>0</v>
      </c>
      <c r="H33" s="118">
        <v>0</v>
      </c>
      <c r="I33" s="187">
        <v>8499</v>
      </c>
      <c r="J33" s="196" t="s">
        <v>303</v>
      </c>
      <c r="K33" s="196" t="s">
        <v>592</v>
      </c>
    </row>
    <row r="34" spans="1:11" ht="15" customHeight="1" x14ac:dyDescent="0.2">
      <c r="A34" s="210">
        <v>44357</v>
      </c>
      <c r="B34" s="211" t="s">
        <v>603</v>
      </c>
      <c r="C34" s="212" t="s">
        <v>604</v>
      </c>
      <c r="D34" s="212" t="s">
        <v>590</v>
      </c>
      <c r="E34" s="212" t="s">
        <v>591</v>
      </c>
      <c r="F34" s="96">
        <v>1</v>
      </c>
      <c r="G34" s="208">
        <v>0</v>
      </c>
      <c r="H34" s="118">
        <v>0</v>
      </c>
      <c r="I34" s="187">
        <v>8611</v>
      </c>
      <c r="J34" s="196" t="s">
        <v>303</v>
      </c>
      <c r="K34" s="196" t="s">
        <v>592</v>
      </c>
    </row>
    <row r="35" spans="1:11" ht="15" customHeight="1" x14ac:dyDescent="0.2">
      <c r="A35" s="210">
        <v>44357</v>
      </c>
      <c r="B35" s="211" t="s">
        <v>605</v>
      </c>
      <c r="C35" s="212" t="s">
        <v>606</v>
      </c>
      <c r="D35" s="212" t="s">
        <v>590</v>
      </c>
      <c r="E35" s="212" t="s">
        <v>591</v>
      </c>
      <c r="F35" s="96">
        <v>1</v>
      </c>
      <c r="G35" s="208">
        <v>0</v>
      </c>
      <c r="H35" s="118">
        <v>0</v>
      </c>
      <c r="I35" s="187">
        <v>7264</v>
      </c>
      <c r="J35" s="196" t="s">
        <v>303</v>
      </c>
      <c r="K35" s="196" t="s">
        <v>592</v>
      </c>
    </row>
    <row r="36" spans="1:11" ht="15" customHeight="1" x14ac:dyDescent="0.2">
      <c r="A36" s="210">
        <v>44357</v>
      </c>
      <c r="B36" s="211" t="s">
        <v>607</v>
      </c>
      <c r="C36" s="212" t="s">
        <v>608</v>
      </c>
      <c r="D36" s="212" t="s">
        <v>609</v>
      </c>
      <c r="E36" s="212" t="s">
        <v>610</v>
      </c>
      <c r="F36" s="96">
        <v>1</v>
      </c>
      <c r="G36" s="208">
        <v>0</v>
      </c>
      <c r="H36" s="118">
        <v>0</v>
      </c>
      <c r="I36" s="187">
        <v>12000</v>
      </c>
      <c r="J36" s="196" t="s">
        <v>611</v>
      </c>
      <c r="K36" s="196" t="s">
        <v>612</v>
      </c>
    </row>
    <row r="37" spans="1:11" ht="15" customHeight="1" x14ac:dyDescent="0.2">
      <c r="A37" s="210">
        <v>44362</v>
      </c>
      <c r="B37" s="211" t="s">
        <v>735</v>
      </c>
      <c r="C37" s="212" t="s">
        <v>736</v>
      </c>
      <c r="D37" s="212" t="s">
        <v>312</v>
      </c>
      <c r="E37" s="212" t="s">
        <v>737</v>
      </c>
      <c r="F37" s="96">
        <v>1</v>
      </c>
      <c r="G37" s="208">
        <v>0</v>
      </c>
      <c r="H37" s="118">
        <v>0</v>
      </c>
      <c r="I37" s="187">
        <v>123500</v>
      </c>
      <c r="J37" s="196" t="s">
        <v>303</v>
      </c>
      <c r="K37" s="196" t="s">
        <v>738</v>
      </c>
    </row>
    <row r="38" spans="1:11" ht="15" customHeight="1" x14ac:dyDescent="0.2">
      <c r="A38" s="210">
        <v>44362</v>
      </c>
      <c r="B38" s="211" t="s">
        <v>739</v>
      </c>
      <c r="C38" s="212" t="s">
        <v>736</v>
      </c>
      <c r="D38" s="212" t="s">
        <v>312</v>
      </c>
      <c r="E38" s="212" t="s">
        <v>737</v>
      </c>
      <c r="F38" s="96">
        <v>1</v>
      </c>
      <c r="G38" s="208">
        <v>0</v>
      </c>
      <c r="H38" s="118">
        <v>0</v>
      </c>
      <c r="I38" s="187">
        <v>80000</v>
      </c>
      <c r="J38" s="196" t="s">
        <v>303</v>
      </c>
      <c r="K38" s="196" t="s">
        <v>738</v>
      </c>
    </row>
    <row r="39" spans="1:11" ht="15" customHeight="1" x14ac:dyDescent="0.2">
      <c r="A39" s="210">
        <v>44363</v>
      </c>
      <c r="B39" s="211" t="s">
        <v>731</v>
      </c>
      <c r="C39" s="212" t="s">
        <v>732</v>
      </c>
      <c r="D39" s="212"/>
      <c r="E39" s="212" t="s">
        <v>410</v>
      </c>
      <c r="F39" s="96">
        <v>1</v>
      </c>
      <c r="G39" s="208">
        <v>0</v>
      </c>
      <c r="H39" s="118">
        <v>0</v>
      </c>
      <c r="I39" s="187">
        <v>27400</v>
      </c>
      <c r="J39" s="196" t="s">
        <v>733</v>
      </c>
      <c r="K39" s="196" t="s">
        <v>734</v>
      </c>
    </row>
    <row r="40" spans="1:11" ht="15" customHeight="1" x14ac:dyDescent="0.2">
      <c r="A40" s="210">
        <v>44369</v>
      </c>
      <c r="B40" s="211" t="s">
        <v>932</v>
      </c>
      <c r="C40" s="212" t="s">
        <v>276</v>
      </c>
      <c r="D40" s="212"/>
      <c r="E40" s="212" t="s">
        <v>933</v>
      </c>
      <c r="F40" s="96">
        <v>1</v>
      </c>
      <c r="G40" s="208">
        <v>1035</v>
      </c>
      <c r="H40" s="118">
        <v>0</v>
      </c>
      <c r="I40" s="187">
        <v>93850</v>
      </c>
      <c r="J40" s="196" t="s">
        <v>573</v>
      </c>
      <c r="K40" s="196" t="s">
        <v>934</v>
      </c>
    </row>
    <row r="41" spans="1:11" ht="15" customHeight="1" x14ac:dyDescent="0.2">
      <c r="A41" s="210">
        <v>44369</v>
      </c>
      <c r="B41" s="211" t="s">
        <v>935</v>
      </c>
      <c r="C41" s="212" t="s">
        <v>936</v>
      </c>
      <c r="D41" s="212" t="s">
        <v>312</v>
      </c>
      <c r="E41" s="212" t="s">
        <v>937</v>
      </c>
      <c r="F41" s="96">
        <v>1</v>
      </c>
      <c r="G41" s="208">
        <v>0</v>
      </c>
      <c r="H41" s="118">
        <v>0</v>
      </c>
      <c r="I41" s="187">
        <v>4000</v>
      </c>
      <c r="J41" s="196" t="s">
        <v>303</v>
      </c>
      <c r="K41" s="196" t="s">
        <v>937</v>
      </c>
    </row>
    <row r="42" spans="1:11" ht="15" customHeight="1" x14ac:dyDescent="0.2">
      <c r="A42" s="210">
        <v>44369</v>
      </c>
      <c r="B42" s="211" t="s">
        <v>938</v>
      </c>
      <c r="C42" s="212" t="s">
        <v>939</v>
      </c>
      <c r="D42" s="212"/>
      <c r="E42" s="212" t="s">
        <v>940</v>
      </c>
      <c r="F42" s="96">
        <v>1</v>
      </c>
      <c r="G42" s="208">
        <v>0</v>
      </c>
      <c r="H42" s="118">
        <v>0</v>
      </c>
      <c r="I42" s="187">
        <v>600000</v>
      </c>
      <c r="J42" s="196" t="s">
        <v>941</v>
      </c>
      <c r="K42" s="196" t="s">
        <v>942</v>
      </c>
    </row>
    <row r="43" spans="1:11" ht="15" customHeight="1" x14ac:dyDescent="0.2">
      <c r="A43" s="210">
        <v>44369</v>
      </c>
      <c r="B43" s="211" t="s">
        <v>1061</v>
      </c>
      <c r="C43" s="212" t="s">
        <v>1062</v>
      </c>
      <c r="D43" s="212" t="s">
        <v>609</v>
      </c>
      <c r="E43" s="212" t="s">
        <v>410</v>
      </c>
      <c r="F43" s="96">
        <v>1</v>
      </c>
      <c r="G43" s="208">
        <v>0</v>
      </c>
      <c r="H43" s="118">
        <v>0</v>
      </c>
      <c r="I43" s="187">
        <v>9264</v>
      </c>
      <c r="J43" s="196" t="s">
        <v>303</v>
      </c>
      <c r="K43" s="196" t="s">
        <v>1063</v>
      </c>
    </row>
    <row r="44" spans="1:11" ht="15" customHeight="1" x14ac:dyDescent="0.2">
      <c r="A44" s="210">
        <v>44369</v>
      </c>
      <c r="B44" s="211" t="s">
        <v>1064</v>
      </c>
      <c r="C44" s="212" t="s">
        <v>1065</v>
      </c>
      <c r="D44" s="212" t="s">
        <v>609</v>
      </c>
      <c r="E44" s="212" t="s">
        <v>410</v>
      </c>
      <c r="F44" s="96">
        <v>1</v>
      </c>
      <c r="G44" s="208">
        <v>0</v>
      </c>
      <c r="H44" s="118">
        <v>0</v>
      </c>
      <c r="I44" s="187">
        <v>3629</v>
      </c>
      <c r="J44" s="196" t="s">
        <v>303</v>
      </c>
      <c r="K44" s="196" t="s">
        <v>1066</v>
      </c>
    </row>
    <row r="45" spans="1:11" ht="15" customHeight="1" x14ac:dyDescent="0.2">
      <c r="A45" s="210">
        <v>44369</v>
      </c>
      <c r="B45" s="211" t="s">
        <v>1067</v>
      </c>
      <c r="C45" s="212" t="s">
        <v>1068</v>
      </c>
      <c r="D45" s="212" t="s">
        <v>312</v>
      </c>
      <c r="E45" s="212" t="s">
        <v>1069</v>
      </c>
      <c r="F45" s="96">
        <v>1</v>
      </c>
      <c r="G45" s="208">
        <v>0</v>
      </c>
      <c r="H45" s="118">
        <v>0</v>
      </c>
      <c r="I45" s="187">
        <v>65000</v>
      </c>
      <c r="J45" s="196" t="s">
        <v>303</v>
      </c>
      <c r="K45" s="196" t="s">
        <v>1070</v>
      </c>
    </row>
    <row r="46" spans="1:11" ht="15" customHeight="1" x14ac:dyDescent="0.2">
      <c r="A46" s="164">
        <v>44369</v>
      </c>
      <c r="B46" s="78" t="s">
        <v>1071</v>
      </c>
      <c r="C46" s="73" t="s">
        <v>1072</v>
      </c>
      <c r="D46" s="73"/>
      <c r="E46" s="73" t="s">
        <v>1069</v>
      </c>
      <c r="F46" s="304">
        <v>1</v>
      </c>
      <c r="G46" s="192">
        <v>0</v>
      </c>
      <c r="H46" s="192">
        <v>0</v>
      </c>
      <c r="I46" s="305">
        <v>200000</v>
      </c>
      <c r="J46" s="316" t="s">
        <v>303</v>
      </c>
      <c r="K46" s="317" t="s">
        <v>1069</v>
      </c>
    </row>
    <row r="47" spans="1:11" ht="15" customHeight="1" x14ac:dyDescent="0.2">
      <c r="A47" s="164">
        <v>44370</v>
      </c>
      <c r="B47" s="78" t="s">
        <v>1087</v>
      </c>
      <c r="C47" s="73" t="s">
        <v>1088</v>
      </c>
      <c r="D47" s="73"/>
      <c r="E47" s="73" t="s">
        <v>393</v>
      </c>
      <c r="F47" s="304">
        <v>1</v>
      </c>
      <c r="G47" s="192">
        <v>0</v>
      </c>
      <c r="H47" s="192">
        <v>0</v>
      </c>
      <c r="I47" s="305">
        <v>7000</v>
      </c>
      <c r="J47" s="316" t="s">
        <v>303</v>
      </c>
      <c r="K47" s="317" t="s">
        <v>1089</v>
      </c>
    </row>
    <row r="48" spans="1:11" ht="15" customHeight="1" x14ac:dyDescent="0.2">
      <c r="A48" s="164">
        <v>44375</v>
      </c>
      <c r="B48" s="78" t="s">
        <v>1249</v>
      </c>
      <c r="C48" s="73" t="s">
        <v>1250</v>
      </c>
      <c r="D48" s="73"/>
      <c r="E48" s="73" t="s">
        <v>410</v>
      </c>
      <c r="F48" s="304">
        <v>1</v>
      </c>
      <c r="G48" s="192">
        <v>0</v>
      </c>
      <c r="H48" s="192">
        <v>0</v>
      </c>
      <c r="I48" s="305">
        <v>27400</v>
      </c>
      <c r="J48" s="316" t="s">
        <v>303</v>
      </c>
      <c r="K48" s="317" t="s">
        <v>44</v>
      </c>
    </row>
    <row r="49" spans="1:12" ht="15" customHeight="1" x14ac:dyDescent="0.2">
      <c r="A49" s="164">
        <v>44375</v>
      </c>
      <c r="B49" s="78" t="s">
        <v>1251</v>
      </c>
      <c r="C49" s="73" t="s">
        <v>1252</v>
      </c>
      <c r="D49" s="73" t="s">
        <v>1253</v>
      </c>
      <c r="E49" s="73" t="s">
        <v>1254</v>
      </c>
      <c r="F49" s="304">
        <v>1</v>
      </c>
      <c r="G49" s="192">
        <v>0</v>
      </c>
      <c r="H49" s="192">
        <v>0</v>
      </c>
      <c r="I49" s="305">
        <v>5000</v>
      </c>
      <c r="J49" s="316" t="s">
        <v>1258</v>
      </c>
      <c r="K49" s="317" t="s">
        <v>1255</v>
      </c>
    </row>
    <row r="50" spans="1:12" ht="15" customHeight="1" x14ac:dyDescent="0.2">
      <c r="A50" s="164">
        <v>44375</v>
      </c>
      <c r="B50" s="78" t="s">
        <v>1256</v>
      </c>
      <c r="C50" s="73" t="s">
        <v>1257</v>
      </c>
      <c r="D50" s="73" t="s">
        <v>1253</v>
      </c>
      <c r="E50" s="73" t="s">
        <v>1254</v>
      </c>
      <c r="F50" s="304">
        <v>1</v>
      </c>
      <c r="G50" s="192">
        <v>0</v>
      </c>
      <c r="H50" s="192">
        <v>0</v>
      </c>
      <c r="I50" s="305">
        <v>5000</v>
      </c>
      <c r="J50" s="316" t="s">
        <v>1258</v>
      </c>
      <c r="K50" s="317" t="s">
        <v>1255</v>
      </c>
    </row>
    <row r="51" spans="1:12" ht="15" customHeight="1" x14ac:dyDescent="0.2">
      <c r="A51" s="164">
        <v>44376</v>
      </c>
      <c r="B51" s="78" t="s">
        <v>1259</v>
      </c>
      <c r="C51" s="73" t="s">
        <v>1260</v>
      </c>
      <c r="D51" s="73"/>
      <c r="E51" s="73" t="s">
        <v>1261</v>
      </c>
      <c r="F51" s="304">
        <v>1</v>
      </c>
      <c r="G51" s="192">
        <v>0</v>
      </c>
      <c r="H51" s="192">
        <v>0</v>
      </c>
      <c r="I51" s="305">
        <v>9000</v>
      </c>
      <c r="J51" s="316" t="s">
        <v>1262</v>
      </c>
      <c r="K51" s="317" t="s">
        <v>1263</v>
      </c>
    </row>
    <row r="52" spans="1:12" ht="15.75" customHeight="1" x14ac:dyDescent="0.2">
      <c r="A52" s="164">
        <v>44372</v>
      </c>
      <c r="B52" s="78" t="s">
        <v>1264</v>
      </c>
      <c r="C52" s="73" t="s">
        <v>1265</v>
      </c>
      <c r="D52" s="73" t="s">
        <v>748</v>
      </c>
      <c r="E52" s="73" t="s">
        <v>548</v>
      </c>
      <c r="F52" s="304">
        <v>1</v>
      </c>
      <c r="G52" s="192">
        <v>0</v>
      </c>
      <c r="H52" s="192">
        <v>0</v>
      </c>
      <c r="I52" s="305">
        <v>75000</v>
      </c>
      <c r="J52" s="316" t="s">
        <v>303</v>
      </c>
      <c r="K52" s="317" t="s">
        <v>1266</v>
      </c>
    </row>
    <row r="53" spans="1:12" ht="15.75" customHeight="1" x14ac:dyDescent="0.2">
      <c r="A53" s="164">
        <v>44376</v>
      </c>
      <c r="B53" s="78" t="s">
        <v>1267</v>
      </c>
      <c r="C53" s="73" t="s">
        <v>1268</v>
      </c>
      <c r="D53" s="73" t="s">
        <v>1269</v>
      </c>
      <c r="E53" s="73" t="s">
        <v>1270</v>
      </c>
      <c r="F53" s="304">
        <v>1</v>
      </c>
      <c r="G53" s="192">
        <v>0</v>
      </c>
      <c r="H53" s="192">
        <v>0</v>
      </c>
      <c r="I53" s="305">
        <v>100000</v>
      </c>
      <c r="J53" s="316" t="s">
        <v>1271</v>
      </c>
      <c r="K53" s="317" t="s">
        <v>1272</v>
      </c>
    </row>
    <row r="54" spans="1:12" ht="15.75" customHeight="1" x14ac:dyDescent="0.2">
      <c r="A54" s="164">
        <v>44376</v>
      </c>
      <c r="B54" s="78" t="s">
        <v>1273</v>
      </c>
      <c r="C54" s="73" t="s">
        <v>1268</v>
      </c>
      <c r="D54" s="73" t="s">
        <v>1269</v>
      </c>
      <c r="E54" s="73" t="s">
        <v>1270</v>
      </c>
      <c r="F54" s="304">
        <v>1</v>
      </c>
      <c r="G54" s="192">
        <v>0</v>
      </c>
      <c r="H54" s="192">
        <v>0</v>
      </c>
      <c r="I54" s="305">
        <v>425000</v>
      </c>
      <c r="J54" s="316" t="s">
        <v>1274</v>
      </c>
      <c r="K54" s="317" t="s">
        <v>1272</v>
      </c>
    </row>
    <row r="55" spans="1:12" ht="15.75" customHeight="1" x14ac:dyDescent="0.2">
      <c r="A55" s="164">
        <v>44376</v>
      </c>
      <c r="B55" s="78" t="s">
        <v>1275</v>
      </c>
      <c r="C55" s="73" t="s">
        <v>1268</v>
      </c>
      <c r="D55" s="73" t="s">
        <v>1269</v>
      </c>
      <c r="E55" s="73" t="s">
        <v>1270</v>
      </c>
      <c r="F55" s="304">
        <v>1</v>
      </c>
      <c r="G55" s="192">
        <v>0</v>
      </c>
      <c r="H55" s="192">
        <v>0</v>
      </c>
      <c r="I55" s="305">
        <v>200000</v>
      </c>
      <c r="J55" s="316" t="s">
        <v>1276</v>
      </c>
      <c r="K55" s="317" t="s">
        <v>1272</v>
      </c>
    </row>
    <row r="56" spans="1:12" ht="15" customHeight="1" x14ac:dyDescent="0.2">
      <c r="A56" s="164">
        <v>44377</v>
      </c>
      <c r="B56" s="78" t="s">
        <v>1306</v>
      </c>
      <c r="C56" s="73" t="s">
        <v>1307</v>
      </c>
      <c r="D56" s="73" t="s">
        <v>1308</v>
      </c>
      <c r="E56" s="73" t="s">
        <v>1309</v>
      </c>
      <c r="F56" s="304">
        <v>1</v>
      </c>
      <c r="G56" s="192">
        <v>0</v>
      </c>
      <c r="H56" s="192">
        <v>0</v>
      </c>
      <c r="I56" s="305">
        <v>271000</v>
      </c>
      <c r="J56" s="316" t="s">
        <v>1310</v>
      </c>
      <c r="K56" s="317" t="s">
        <v>1311</v>
      </c>
    </row>
    <row r="57" spans="1:12" ht="15" customHeight="1" x14ac:dyDescent="0.2">
      <c r="A57" s="176"/>
      <c r="B57" s="46"/>
      <c r="C57" s="48"/>
      <c r="D57" s="183"/>
      <c r="E57" s="21" t="s">
        <v>13</v>
      </c>
      <c r="F57" s="22">
        <f>SUM(F20:F56)</f>
        <v>37</v>
      </c>
      <c r="G57" s="22">
        <f>SUM(G20:G56)</f>
        <v>12674</v>
      </c>
      <c r="H57" s="131">
        <f>SUM(H20:H56)</f>
        <v>26</v>
      </c>
      <c r="I57" s="188">
        <f>SUM(I20:I56)</f>
        <v>2993853</v>
      </c>
      <c r="J57" s="197"/>
      <c r="K57" s="198"/>
      <c r="L57" s="306"/>
    </row>
    <row r="58" spans="1:12" ht="15" customHeight="1" x14ac:dyDescent="0.2">
      <c r="A58" s="1"/>
      <c r="B58" s="1"/>
      <c r="C58" s="1"/>
      <c r="D58" s="1"/>
      <c r="E58" s="1"/>
      <c r="F58" s="1"/>
      <c r="G58" s="1"/>
      <c r="H58" s="1"/>
    </row>
    <row r="59" spans="1:12" ht="15" customHeight="1" x14ac:dyDescent="0.2"/>
    <row r="60" spans="1:12" ht="15" customHeight="1" x14ac:dyDescent="0.2"/>
    <row r="61" spans="1:12" ht="15" customHeight="1" x14ac:dyDescent="0.2"/>
    <row r="62" spans="1:12" ht="15" customHeight="1" x14ac:dyDescent="0.2"/>
    <row r="63" spans="1:12" ht="15" customHeight="1" x14ac:dyDescent="0.2"/>
    <row r="64" spans="1:1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spans="10:10" ht="15" customHeight="1" x14ac:dyDescent="0.2"/>
    <row r="98" spans="10:10" ht="15" customHeight="1" x14ac:dyDescent="0.2"/>
    <row r="99" spans="10:10" ht="15" customHeight="1" x14ac:dyDescent="0.2"/>
    <row r="100" spans="10:10" ht="15" customHeight="1" x14ac:dyDescent="0.2"/>
    <row r="101" spans="10:10" ht="15" customHeight="1" x14ac:dyDescent="0.2"/>
    <row r="102" spans="10:10" ht="15" customHeight="1" x14ac:dyDescent="0.2"/>
    <row r="103" spans="10:10" ht="15" customHeight="1" x14ac:dyDescent="0.2"/>
    <row r="104" spans="10:10" ht="15" customHeight="1" x14ac:dyDescent="0.2"/>
    <row r="105" spans="10:10" ht="15" customHeight="1" x14ac:dyDescent="0.2"/>
    <row r="106" spans="10:10" ht="15" customHeight="1" x14ac:dyDescent="0.2"/>
    <row r="107" spans="10:10" ht="15" customHeight="1" x14ac:dyDescent="0.2"/>
    <row r="108" spans="10:10" ht="15" customHeight="1" x14ac:dyDescent="0.2"/>
    <row r="109" spans="10:10" ht="15" customHeight="1" x14ac:dyDescent="0.2"/>
    <row r="110" spans="10:10" ht="15" customHeight="1" x14ac:dyDescent="0.2"/>
    <row r="111" spans="10:10" ht="15" customHeight="1" x14ac:dyDescent="0.2"/>
    <row r="112" spans="10:10" ht="15" customHeight="1" x14ac:dyDescent="0.2">
      <c r="J112" s="122"/>
    </row>
    <row r="113" spans="10:10" ht="15" customHeight="1" x14ac:dyDescent="0.2"/>
    <row r="114" spans="10:10" ht="15" customHeight="1" x14ac:dyDescent="0.2"/>
    <row r="115" spans="10:10" ht="15" customHeight="1" x14ac:dyDescent="0.2"/>
    <row r="116" spans="10:10" ht="15" customHeight="1" x14ac:dyDescent="0.2"/>
    <row r="117" spans="10:10" ht="15" customHeight="1" x14ac:dyDescent="0.2"/>
    <row r="118" spans="10:10" ht="15" customHeight="1" x14ac:dyDescent="0.2"/>
    <row r="119" spans="10:10" ht="15" customHeight="1" x14ac:dyDescent="0.2"/>
    <row r="120" spans="10:10" ht="15" customHeight="1" x14ac:dyDescent="0.2"/>
    <row r="121" spans="10:10" ht="15" customHeight="1" x14ac:dyDescent="0.2"/>
    <row r="122" spans="10:10" ht="15" customHeight="1" x14ac:dyDescent="0.2"/>
    <row r="123" spans="10:10" ht="15" customHeight="1" x14ac:dyDescent="0.2"/>
    <row r="124" spans="10:10" ht="15" customHeight="1" x14ac:dyDescent="0.2">
      <c r="J124" s="1" t="s">
        <v>41</v>
      </c>
    </row>
    <row r="125" spans="10:10" ht="15" customHeight="1" x14ac:dyDescent="0.2"/>
    <row r="126" spans="10:10" ht="15" customHeight="1" x14ac:dyDescent="0.2"/>
    <row r="127" spans="10:10" ht="15" customHeight="1" x14ac:dyDescent="0.2"/>
    <row r="128" spans="10:10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21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</sheetData>
  <sortState ref="A26:XFD53">
    <sortCondition ref="A26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22"/>
  <sheetViews>
    <sheetView topLeftCell="A29" workbookViewId="0">
      <pane ySplit="300"/>
      <selection activeCell="A29" sqref="A1:XFD1048576"/>
      <selection pane="bottomLeft" activeCell="C103" sqref="C103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6.5" thickTop="1" x14ac:dyDescent="0.25">
      <c r="A1" s="136" t="s">
        <v>28</v>
      </c>
      <c r="B1" s="307"/>
      <c r="C1" s="132"/>
      <c r="D1" s="137"/>
      <c r="E1" s="138"/>
      <c r="F1" s="133"/>
      <c r="G1" s="139"/>
      <c r="H1" s="140"/>
    </row>
    <row r="2" spans="1:9 16384:16384" ht="16.899999999999999" customHeight="1" x14ac:dyDescent="0.2">
      <c r="A2" s="134" t="s">
        <v>0</v>
      </c>
      <c r="B2" s="65" t="s">
        <v>1</v>
      </c>
      <c r="C2" s="99" t="s">
        <v>2</v>
      </c>
      <c r="D2" s="99" t="s">
        <v>3</v>
      </c>
      <c r="E2" s="99" t="s">
        <v>8</v>
      </c>
      <c r="F2" s="91"/>
      <c r="G2" s="105"/>
      <c r="H2" s="141" t="s">
        <v>6</v>
      </c>
    </row>
    <row r="3" spans="1:9 16384:16384" ht="14.25" customHeight="1" x14ac:dyDescent="0.2">
      <c r="A3" s="135">
        <v>44354</v>
      </c>
      <c r="B3" s="78" t="s">
        <v>295</v>
      </c>
      <c r="C3" s="79" t="s">
        <v>296</v>
      </c>
      <c r="D3" s="79"/>
      <c r="E3" s="79" t="s">
        <v>297</v>
      </c>
      <c r="F3" s="213">
        <v>1</v>
      </c>
      <c r="G3" s="118"/>
      <c r="H3" s="214">
        <v>81000</v>
      </c>
    </row>
    <row r="4" spans="1:9 16384:16384" ht="14.25" customHeight="1" x14ac:dyDescent="0.2">
      <c r="A4" s="319">
        <v>44355</v>
      </c>
      <c r="B4" s="78" t="s">
        <v>613</v>
      </c>
      <c r="C4" s="79" t="s">
        <v>614</v>
      </c>
      <c r="D4" s="79"/>
      <c r="E4" s="79" t="s">
        <v>615</v>
      </c>
      <c r="F4" s="213">
        <v>1</v>
      </c>
      <c r="G4" s="118"/>
      <c r="H4" s="214">
        <v>60000</v>
      </c>
    </row>
    <row r="5" spans="1:9 16384:16384" ht="14.25" customHeight="1" x14ac:dyDescent="0.2">
      <c r="A5" s="319">
        <v>44362</v>
      </c>
      <c r="B5" s="78" t="s">
        <v>757</v>
      </c>
      <c r="C5" s="79" t="s">
        <v>758</v>
      </c>
      <c r="D5" s="79" t="s">
        <v>759</v>
      </c>
      <c r="E5" s="79" t="s">
        <v>760</v>
      </c>
      <c r="F5" s="213">
        <v>1</v>
      </c>
      <c r="G5" s="118"/>
      <c r="H5" s="214">
        <v>35000</v>
      </c>
    </row>
    <row r="6" spans="1:9 16384:16384" ht="14.25" customHeight="1" x14ac:dyDescent="0.2">
      <c r="A6" s="319">
        <v>44364</v>
      </c>
      <c r="B6" s="78" t="s">
        <v>852</v>
      </c>
      <c r="C6" s="79" t="s">
        <v>853</v>
      </c>
      <c r="D6" s="79"/>
      <c r="E6" s="79" t="s">
        <v>854</v>
      </c>
      <c r="F6" s="213">
        <v>1</v>
      </c>
      <c r="G6" s="118"/>
      <c r="H6" s="214">
        <v>40000</v>
      </c>
    </row>
    <row r="7" spans="1:9 16384:16384" ht="14.25" customHeight="1" x14ac:dyDescent="0.2">
      <c r="A7" s="142"/>
      <c r="B7" s="63"/>
      <c r="C7" s="64"/>
      <c r="D7" s="64"/>
      <c r="E7" s="23" t="s">
        <v>13</v>
      </c>
      <c r="F7" s="93">
        <f>SUM(F3:F6)</f>
        <v>4</v>
      </c>
      <c r="G7" s="82"/>
      <c r="H7" s="143">
        <f>SUM(H3:H6)</f>
        <v>216000</v>
      </c>
    </row>
    <row r="8" spans="1:9 16384:16384" ht="14.25" customHeight="1" x14ac:dyDescent="0.2">
      <c r="A8" s="341" t="s">
        <v>26</v>
      </c>
      <c r="B8" s="342"/>
      <c r="C8" s="39"/>
      <c r="D8" s="39"/>
      <c r="E8" s="39"/>
      <c r="F8" s="92"/>
      <c r="G8" s="94"/>
      <c r="H8" s="144"/>
    </row>
    <row r="9" spans="1:9 16384:16384" ht="15" customHeight="1" x14ac:dyDescent="0.2">
      <c r="A9" s="134" t="s">
        <v>0</v>
      </c>
      <c r="B9" s="65" t="s">
        <v>1</v>
      </c>
      <c r="C9" s="99" t="s">
        <v>2</v>
      </c>
      <c r="D9" s="99" t="s">
        <v>3</v>
      </c>
      <c r="E9" s="99" t="s">
        <v>8</v>
      </c>
      <c r="F9" s="91"/>
      <c r="G9" s="113" t="s">
        <v>12</v>
      </c>
      <c r="H9" s="145" t="s">
        <v>27</v>
      </c>
    </row>
    <row r="10" spans="1:9 16384:16384" s="24" customFormat="1" ht="15.75" customHeight="1" x14ac:dyDescent="0.2">
      <c r="A10" s="215">
        <v>44348</v>
      </c>
      <c r="B10" s="310" t="s">
        <v>86</v>
      </c>
      <c r="C10" s="212" t="s">
        <v>87</v>
      </c>
      <c r="D10" s="216" t="s">
        <v>88</v>
      </c>
      <c r="E10" s="311" t="s">
        <v>89</v>
      </c>
      <c r="F10" s="312">
        <v>1</v>
      </c>
      <c r="G10" s="313"/>
      <c r="H10" s="314" t="s">
        <v>90</v>
      </c>
      <c r="I10" s="315"/>
    </row>
    <row r="11" spans="1:9 16384:16384" s="24" customFormat="1" ht="15.75" customHeight="1" x14ac:dyDescent="0.2">
      <c r="A11" s="215">
        <v>44350</v>
      </c>
      <c r="B11" s="310" t="s">
        <v>212</v>
      </c>
      <c r="C11" s="212" t="s">
        <v>213</v>
      </c>
      <c r="D11" s="216"/>
      <c r="E11" s="311" t="s">
        <v>214</v>
      </c>
      <c r="F11" s="312">
        <v>1</v>
      </c>
      <c r="G11" s="313"/>
      <c r="H11" s="314" t="s">
        <v>215</v>
      </c>
      <c r="I11" s="315"/>
      <c r="XFD11" s="24">
        <f>SUM(F11:XFC11)</f>
        <v>1</v>
      </c>
    </row>
    <row r="12" spans="1:9 16384:16384" s="24" customFormat="1" ht="15.75" customHeight="1" x14ac:dyDescent="0.2">
      <c r="A12" s="215">
        <v>44350</v>
      </c>
      <c r="B12" s="310" t="s">
        <v>212</v>
      </c>
      <c r="C12" s="212" t="s">
        <v>213</v>
      </c>
      <c r="D12" s="216"/>
      <c r="E12" s="311" t="s">
        <v>214</v>
      </c>
      <c r="F12" s="312">
        <v>1</v>
      </c>
      <c r="G12" s="313"/>
      <c r="H12" s="314" t="s">
        <v>215</v>
      </c>
      <c r="I12" s="315"/>
      <c r="XFD12" s="24">
        <f>SUM(F12:XFC12)</f>
        <v>1</v>
      </c>
    </row>
    <row r="13" spans="1:9 16384:16384" s="24" customFormat="1" ht="15.75" customHeight="1" x14ac:dyDescent="0.2">
      <c r="A13" s="215">
        <v>44351</v>
      </c>
      <c r="B13" s="310" t="s">
        <v>249</v>
      </c>
      <c r="C13" s="212" t="s">
        <v>250</v>
      </c>
      <c r="D13" s="216"/>
      <c r="E13" s="311" t="s">
        <v>251</v>
      </c>
      <c r="F13" s="312">
        <v>1</v>
      </c>
      <c r="G13" s="313"/>
      <c r="H13" s="314" t="s">
        <v>90</v>
      </c>
      <c r="I13" s="315"/>
      <c r="XFD13" s="24">
        <f>SUM(F13:XFC13)</f>
        <v>1</v>
      </c>
    </row>
    <row r="14" spans="1:9 16384:16384" s="24" customFormat="1" ht="15.75" customHeight="1" x14ac:dyDescent="0.2">
      <c r="A14" s="215">
        <v>44351</v>
      </c>
      <c r="B14" s="310" t="s">
        <v>249</v>
      </c>
      <c r="C14" s="212" t="s">
        <v>250</v>
      </c>
      <c r="D14" s="216"/>
      <c r="E14" s="311" t="s">
        <v>251</v>
      </c>
      <c r="F14" s="312">
        <v>1</v>
      </c>
      <c r="G14" s="313"/>
      <c r="H14" s="314" t="s">
        <v>90</v>
      </c>
      <c r="I14" s="315"/>
      <c r="XFD14" s="24">
        <f>SUM(F14:XFC14)</f>
        <v>1</v>
      </c>
    </row>
    <row r="15" spans="1:9 16384:16384" s="24" customFormat="1" ht="15.75" customHeight="1" x14ac:dyDescent="0.2">
      <c r="A15" s="215">
        <v>44351</v>
      </c>
      <c r="B15" s="310" t="s">
        <v>252</v>
      </c>
      <c r="C15" s="212" t="s">
        <v>250</v>
      </c>
      <c r="D15" s="216"/>
      <c r="E15" s="311" t="s">
        <v>251</v>
      </c>
      <c r="F15" s="312">
        <v>1</v>
      </c>
      <c r="G15" s="313"/>
      <c r="H15" s="314" t="s">
        <v>90</v>
      </c>
      <c r="I15" s="315"/>
      <c r="XFD15" s="24">
        <f>SUM(F15:XFC15)</f>
        <v>1</v>
      </c>
    </row>
    <row r="16" spans="1:9 16384:16384" s="24" customFormat="1" ht="15.75" customHeight="1" x14ac:dyDescent="0.2">
      <c r="A16" s="215">
        <v>44354</v>
      </c>
      <c r="B16" s="310" t="s">
        <v>649</v>
      </c>
      <c r="C16" s="212" t="s">
        <v>650</v>
      </c>
      <c r="D16" s="216" t="s">
        <v>651</v>
      </c>
      <c r="E16" s="311" t="s">
        <v>652</v>
      </c>
      <c r="F16" s="312">
        <v>1</v>
      </c>
      <c r="G16" s="313">
        <v>60</v>
      </c>
      <c r="H16" s="314" t="s">
        <v>90</v>
      </c>
      <c r="I16" s="325"/>
    </row>
    <row r="17" spans="1:9 16384:16384" s="24" customFormat="1" ht="15.75" customHeight="1" x14ac:dyDescent="0.2">
      <c r="A17" s="215">
        <v>44355</v>
      </c>
      <c r="B17" s="310" t="s">
        <v>639</v>
      </c>
      <c r="C17" s="212" t="s">
        <v>640</v>
      </c>
      <c r="D17" s="216" t="s">
        <v>641</v>
      </c>
      <c r="E17" s="311" t="s">
        <v>642</v>
      </c>
      <c r="F17" s="312">
        <v>1</v>
      </c>
      <c r="G17" s="313"/>
      <c r="H17" s="314" t="s">
        <v>643</v>
      </c>
      <c r="I17" s="325"/>
      <c r="XFD17" s="24">
        <f>SUM(F17:XFC17)</f>
        <v>1</v>
      </c>
    </row>
    <row r="18" spans="1:9 16384:16384" s="24" customFormat="1" ht="15.75" customHeight="1" x14ac:dyDescent="0.2">
      <c r="A18" s="215">
        <v>44356</v>
      </c>
      <c r="B18" s="310" t="s">
        <v>644</v>
      </c>
      <c r="C18" s="212" t="s">
        <v>645</v>
      </c>
      <c r="D18" s="216" t="s">
        <v>646</v>
      </c>
      <c r="E18" s="311" t="s">
        <v>647</v>
      </c>
      <c r="F18" s="312">
        <v>1</v>
      </c>
      <c r="G18" s="313">
        <v>18</v>
      </c>
      <c r="H18" s="314" t="s">
        <v>648</v>
      </c>
      <c r="I18" s="325"/>
    </row>
    <row r="19" spans="1:9 16384:16384" s="24" customFormat="1" ht="15.75" customHeight="1" x14ac:dyDescent="0.2">
      <c r="A19" s="215">
        <v>44358</v>
      </c>
      <c r="B19" s="310" t="s">
        <v>691</v>
      </c>
      <c r="C19" s="212" t="s">
        <v>692</v>
      </c>
      <c r="D19" s="216" t="s">
        <v>693</v>
      </c>
      <c r="E19" s="311" t="s">
        <v>694</v>
      </c>
      <c r="F19" s="312">
        <v>1</v>
      </c>
      <c r="G19" s="313">
        <v>6</v>
      </c>
      <c r="H19" s="314" t="s">
        <v>695</v>
      </c>
      <c r="I19" s="325"/>
    </row>
    <row r="20" spans="1:9 16384:16384" s="24" customFormat="1" ht="15.75" customHeight="1" x14ac:dyDescent="0.2">
      <c r="A20" s="215">
        <v>44358</v>
      </c>
      <c r="B20" s="310" t="s">
        <v>696</v>
      </c>
      <c r="C20" s="212" t="s">
        <v>697</v>
      </c>
      <c r="D20" s="216" t="s">
        <v>698</v>
      </c>
      <c r="E20" s="311" t="s">
        <v>694</v>
      </c>
      <c r="F20" s="312">
        <v>1</v>
      </c>
      <c r="G20" s="313">
        <v>20</v>
      </c>
      <c r="H20" s="314" t="s">
        <v>695</v>
      </c>
      <c r="I20" s="325"/>
    </row>
    <row r="21" spans="1:9 16384:16384" s="24" customFormat="1" ht="15.75" customHeight="1" x14ac:dyDescent="0.2">
      <c r="A21" s="215">
        <v>44361</v>
      </c>
      <c r="B21" s="310" t="s">
        <v>688</v>
      </c>
      <c r="C21" s="212" t="s">
        <v>689</v>
      </c>
      <c r="D21" s="216" t="s">
        <v>544</v>
      </c>
      <c r="E21" s="311" t="s">
        <v>690</v>
      </c>
      <c r="F21" s="312">
        <v>1</v>
      </c>
      <c r="G21" s="313">
        <v>14</v>
      </c>
      <c r="H21" s="314" t="s">
        <v>648</v>
      </c>
      <c r="I21" s="325"/>
    </row>
    <row r="22" spans="1:9 16384:16384" s="24" customFormat="1" ht="15.75" customHeight="1" x14ac:dyDescent="0.2">
      <c r="A22" s="215">
        <v>44362</v>
      </c>
      <c r="B22" s="310" t="s">
        <v>740</v>
      </c>
      <c r="C22" s="212" t="s">
        <v>741</v>
      </c>
      <c r="D22" s="216" t="s">
        <v>742</v>
      </c>
      <c r="E22" s="311" t="s">
        <v>743</v>
      </c>
      <c r="F22" s="312">
        <v>1</v>
      </c>
      <c r="G22" s="313">
        <v>11</v>
      </c>
      <c r="H22" s="314" t="s">
        <v>695</v>
      </c>
      <c r="I22" s="315"/>
      <c r="XFD22" s="24">
        <f t="shared" ref="XFD22:XFD31" si="0">SUM(F22:XFC22)</f>
        <v>12</v>
      </c>
    </row>
    <row r="23" spans="1:9 16384:16384" s="24" customFormat="1" ht="15.75" customHeight="1" x14ac:dyDescent="0.2">
      <c r="A23" s="215">
        <v>44362</v>
      </c>
      <c r="B23" s="310" t="s">
        <v>744</v>
      </c>
      <c r="C23" s="212" t="s">
        <v>741</v>
      </c>
      <c r="D23" s="216" t="s">
        <v>742</v>
      </c>
      <c r="E23" s="311" t="s">
        <v>743</v>
      </c>
      <c r="F23" s="312">
        <v>1</v>
      </c>
      <c r="G23" s="313">
        <v>70</v>
      </c>
      <c r="H23" s="314" t="s">
        <v>745</v>
      </c>
      <c r="I23" s="315"/>
      <c r="XFD23" s="24">
        <f t="shared" si="0"/>
        <v>71</v>
      </c>
    </row>
    <row r="24" spans="1:9 16384:16384" s="24" customFormat="1" ht="15.75" customHeight="1" x14ac:dyDescent="0.2">
      <c r="A24" s="215">
        <v>44362</v>
      </c>
      <c r="B24" s="310" t="s">
        <v>746</v>
      </c>
      <c r="C24" s="212" t="s">
        <v>747</v>
      </c>
      <c r="D24" s="216" t="s">
        <v>748</v>
      </c>
      <c r="E24" s="311" t="s">
        <v>749</v>
      </c>
      <c r="F24" s="312">
        <v>1</v>
      </c>
      <c r="G24" s="313">
        <v>124</v>
      </c>
      <c r="H24" s="314" t="s">
        <v>745</v>
      </c>
      <c r="I24" s="315"/>
      <c r="XFD24" s="24">
        <f t="shared" si="0"/>
        <v>125</v>
      </c>
    </row>
    <row r="25" spans="1:9 16384:16384" s="24" customFormat="1" ht="15.75" customHeight="1" x14ac:dyDescent="0.2">
      <c r="A25" s="215">
        <v>44364</v>
      </c>
      <c r="B25" s="310" t="s">
        <v>859</v>
      </c>
      <c r="C25" s="212" t="s">
        <v>860</v>
      </c>
      <c r="D25" s="216" t="s">
        <v>748</v>
      </c>
      <c r="E25" s="311" t="s">
        <v>861</v>
      </c>
      <c r="F25" s="312">
        <v>1</v>
      </c>
      <c r="G25" s="313">
        <v>20</v>
      </c>
      <c r="H25" s="314" t="s">
        <v>648</v>
      </c>
      <c r="I25" s="315"/>
      <c r="XFD25" s="24">
        <f t="shared" si="0"/>
        <v>21</v>
      </c>
    </row>
    <row r="26" spans="1:9 16384:16384" s="24" customFormat="1" ht="15.75" customHeight="1" x14ac:dyDescent="0.2">
      <c r="A26" s="215">
        <v>44370</v>
      </c>
      <c r="B26" s="310" t="s">
        <v>1094</v>
      </c>
      <c r="C26" s="212" t="s">
        <v>1095</v>
      </c>
      <c r="D26" s="216" t="s">
        <v>1096</v>
      </c>
      <c r="E26" s="311" t="s">
        <v>1097</v>
      </c>
      <c r="F26" s="312">
        <v>1</v>
      </c>
      <c r="G26" s="313">
        <v>140</v>
      </c>
      <c r="H26" s="314" t="s">
        <v>90</v>
      </c>
      <c r="I26" s="325"/>
      <c r="XFD26" s="24">
        <f t="shared" si="0"/>
        <v>141</v>
      </c>
    </row>
    <row r="27" spans="1:9 16384:16384" s="24" customFormat="1" ht="15.75" customHeight="1" x14ac:dyDescent="0.2">
      <c r="A27" s="215">
        <v>44370</v>
      </c>
      <c r="B27" s="310" t="s">
        <v>1098</v>
      </c>
      <c r="C27" s="212" t="s">
        <v>1099</v>
      </c>
      <c r="D27" s="216" t="s">
        <v>1100</v>
      </c>
      <c r="E27" s="311" t="s">
        <v>1101</v>
      </c>
      <c r="F27" s="312">
        <v>1</v>
      </c>
      <c r="G27" s="313">
        <v>80</v>
      </c>
      <c r="H27" s="314" t="s">
        <v>695</v>
      </c>
      <c r="I27" s="325"/>
      <c r="XFD27" s="24">
        <f t="shared" si="0"/>
        <v>81</v>
      </c>
    </row>
    <row r="28" spans="1:9 16384:16384" s="24" customFormat="1" ht="15.75" customHeight="1" x14ac:dyDescent="0.2">
      <c r="A28" s="215">
        <v>44370</v>
      </c>
      <c r="B28" s="310" t="s">
        <v>1102</v>
      </c>
      <c r="C28" s="212" t="s">
        <v>1099</v>
      </c>
      <c r="D28" s="216" t="s">
        <v>1100</v>
      </c>
      <c r="E28" s="311" t="s">
        <v>1101</v>
      </c>
      <c r="F28" s="312">
        <v>1</v>
      </c>
      <c r="G28" s="313">
        <v>57</v>
      </c>
      <c r="H28" s="314" t="s">
        <v>695</v>
      </c>
      <c r="I28" s="325"/>
      <c r="XFD28" s="24">
        <f t="shared" si="0"/>
        <v>58</v>
      </c>
    </row>
    <row r="29" spans="1:9 16384:16384" s="24" customFormat="1" ht="15.75" customHeight="1" x14ac:dyDescent="0.2">
      <c r="A29" s="215">
        <v>44370</v>
      </c>
      <c r="B29" s="310" t="s">
        <v>1103</v>
      </c>
      <c r="C29" s="212" t="s">
        <v>1099</v>
      </c>
      <c r="D29" s="216" t="s">
        <v>1100</v>
      </c>
      <c r="E29" s="311" t="s">
        <v>1101</v>
      </c>
      <c r="F29" s="312">
        <v>1</v>
      </c>
      <c r="G29" s="313">
        <v>57</v>
      </c>
      <c r="H29" s="314" t="s">
        <v>695</v>
      </c>
      <c r="I29" s="325"/>
      <c r="XFD29" s="24">
        <f t="shared" si="0"/>
        <v>58</v>
      </c>
    </row>
    <row r="30" spans="1:9 16384:16384" s="24" customFormat="1" ht="15.75" customHeight="1" x14ac:dyDescent="0.2">
      <c r="A30" s="215">
        <v>44371</v>
      </c>
      <c r="B30" s="310" t="s">
        <v>1104</v>
      </c>
      <c r="C30" s="212" t="s">
        <v>640</v>
      </c>
      <c r="D30" s="216" t="s">
        <v>641</v>
      </c>
      <c r="E30" s="311" t="s">
        <v>1105</v>
      </c>
      <c r="F30" s="312">
        <v>1</v>
      </c>
      <c r="G30" s="313">
        <v>90</v>
      </c>
      <c r="H30" s="314" t="s">
        <v>1106</v>
      </c>
      <c r="I30" s="325"/>
      <c r="XFD30" s="24">
        <f t="shared" si="0"/>
        <v>91</v>
      </c>
    </row>
    <row r="31" spans="1:9 16384:16384" s="24" customFormat="1" ht="15.75" customHeight="1" x14ac:dyDescent="0.2">
      <c r="A31" s="215">
        <v>44372</v>
      </c>
      <c r="B31" s="310" t="s">
        <v>1223</v>
      </c>
      <c r="C31" s="212" t="s">
        <v>1224</v>
      </c>
      <c r="D31" s="216"/>
      <c r="E31" s="311" t="s">
        <v>1225</v>
      </c>
      <c r="F31" s="312">
        <v>1</v>
      </c>
      <c r="G31" s="313">
        <v>700</v>
      </c>
      <c r="H31" s="314" t="s">
        <v>1226</v>
      </c>
      <c r="I31" s="315"/>
      <c r="XFD31" s="24">
        <f t="shared" si="0"/>
        <v>701</v>
      </c>
    </row>
    <row r="32" spans="1:9 16384:16384" ht="15.75" customHeight="1" x14ac:dyDescent="0.2">
      <c r="A32" s="146"/>
      <c r="B32" s="57"/>
      <c r="C32" s="58"/>
      <c r="D32" s="45"/>
      <c r="E32" s="20" t="s">
        <v>13</v>
      </c>
      <c r="F32" s="93">
        <f>SUM(F10:F31)</f>
        <v>22</v>
      </c>
      <c r="G32" s="120"/>
      <c r="H32" s="147"/>
    </row>
    <row r="33" spans="1:8" ht="15.75" customHeight="1" x14ac:dyDescent="0.2">
      <c r="A33" s="343" t="s">
        <v>10</v>
      </c>
      <c r="B33" s="344"/>
      <c r="C33" s="39"/>
      <c r="D33" s="55"/>
      <c r="E33" s="56"/>
      <c r="F33" s="112"/>
      <c r="G33" s="88"/>
      <c r="H33" s="148"/>
    </row>
    <row r="34" spans="1:8" ht="16.149999999999999" customHeight="1" x14ac:dyDescent="0.2">
      <c r="A34" s="149" t="s">
        <v>0</v>
      </c>
      <c r="B34" s="65" t="s">
        <v>1</v>
      </c>
      <c r="C34" s="99" t="s">
        <v>2</v>
      </c>
      <c r="D34" s="99" t="s">
        <v>3</v>
      </c>
      <c r="E34" s="99" t="s">
        <v>8</v>
      </c>
      <c r="F34" s="113"/>
      <c r="G34" s="114"/>
      <c r="H34" s="150"/>
    </row>
    <row r="35" spans="1:8" ht="16.5" customHeight="1" x14ac:dyDescent="0.2">
      <c r="A35" s="215">
        <v>44348</v>
      </c>
      <c r="B35" s="211" t="s">
        <v>74</v>
      </c>
      <c r="C35" s="212" t="s">
        <v>75</v>
      </c>
      <c r="D35" s="212" t="s">
        <v>76</v>
      </c>
      <c r="E35" s="216" t="s">
        <v>77</v>
      </c>
      <c r="F35" s="208">
        <v>1</v>
      </c>
      <c r="G35" s="199"/>
      <c r="H35" s="200"/>
    </row>
    <row r="36" spans="1:8" ht="17.649999999999999" customHeight="1" x14ac:dyDescent="0.2">
      <c r="A36" s="215">
        <v>44348</v>
      </c>
      <c r="B36" s="211" t="s">
        <v>133</v>
      </c>
      <c r="C36" s="212" t="s">
        <v>134</v>
      </c>
      <c r="D36" s="212" t="s">
        <v>135</v>
      </c>
      <c r="E36" s="216"/>
      <c r="F36" s="208">
        <v>1</v>
      </c>
      <c r="G36" s="254"/>
      <c r="H36" s="200"/>
    </row>
    <row r="37" spans="1:8" ht="15" customHeight="1" x14ac:dyDescent="0.2">
      <c r="A37" s="215">
        <v>44362</v>
      </c>
      <c r="B37" s="211" t="s">
        <v>753</v>
      </c>
      <c r="C37" s="212" t="s">
        <v>754</v>
      </c>
      <c r="D37" s="212" t="s">
        <v>755</v>
      </c>
      <c r="E37" s="216" t="s">
        <v>756</v>
      </c>
      <c r="F37" s="208">
        <v>1</v>
      </c>
      <c r="G37" s="254"/>
      <c r="H37" s="200"/>
    </row>
    <row r="38" spans="1:8" ht="15" customHeight="1" x14ac:dyDescent="0.2">
      <c r="A38" s="215">
        <v>44363</v>
      </c>
      <c r="B38" s="211" t="s">
        <v>1180</v>
      </c>
      <c r="C38" s="212" t="s">
        <v>750</v>
      </c>
      <c r="D38" s="212" t="s">
        <v>751</v>
      </c>
      <c r="E38" s="216" t="s">
        <v>752</v>
      </c>
      <c r="F38" s="208">
        <v>1</v>
      </c>
      <c r="G38" s="254"/>
      <c r="H38" s="200"/>
    </row>
    <row r="39" spans="1:8" ht="15" customHeight="1" x14ac:dyDescent="0.2">
      <c r="A39" s="215">
        <v>44364</v>
      </c>
      <c r="B39" s="211" t="s">
        <v>855</v>
      </c>
      <c r="C39" s="212" t="s">
        <v>856</v>
      </c>
      <c r="D39" s="212" t="s">
        <v>857</v>
      </c>
      <c r="E39" s="216" t="s">
        <v>858</v>
      </c>
      <c r="F39" s="208">
        <v>1</v>
      </c>
      <c r="G39" s="254"/>
      <c r="H39" s="200"/>
    </row>
    <row r="40" spans="1:8" ht="15" customHeight="1" x14ac:dyDescent="0.2">
      <c r="A40" s="215">
        <v>44368</v>
      </c>
      <c r="B40" s="211" t="s">
        <v>908</v>
      </c>
      <c r="C40" s="212" t="s">
        <v>909</v>
      </c>
      <c r="D40" s="212" t="s">
        <v>910</v>
      </c>
      <c r="E40" s="216" t="s">
        <v>911</v>
      </c>
      <c r="F40" s="208">
        <v>1</v>
      </c>
      <c r="G40" s="254"/>
      <c r="H40" s="200"/>
    </row>
    <row r="41" spans="1:8" ht="15" customHeight="1" x14ac:dyDescent="0.2">
      <c r="A41" s="215">
        <v>44371</v>
      </c>
      <c r="B41" s="211" t="s">
        <v>1090</v>
      </c>
      <c r="C41" s="212" t="s">
        <v>1091</v>
      </c>
      <c r="D41" s="212" t="s">
        <v>1092</v>
      </c>
      <c r="E41" s="216" t="s">
        <v>1093</v>
      </c>
      <c r="F41" s="208">
        <v>1</v>
      </c>
      <c r="G41" s="254"/>
      <c r="H41" s="200"/>
    </row>
    <row r="42" spans="1:8" ht="15" customHeight="1" x14ac:dyDescent="0.2">
      <c r="A42" s="215">
        <v>44376</v>
      </c>
      <c r="B42" s="211" t="s">
        <v>1241</v>
      </c>
      <c r="C42" s="212" t="s">
        <v>1242</v>
      </c>
      <c r="D42" s="212" t="s">
        <v>1243</v>
      </c>
      <c r="E42" s="216" t="s">
        <v>1244</v>
      </c>
      <c r="F42" s="208">
        <v>1</v>
      </c>
      <c r="G42" s="254"/>
      <c r="H42" s="200"/>
    </row>
    <row r="43" spans="1:8" ht="15.75" customHeight="1" x14ac:dyDescent="0.2">
      <c r="A43" s="151"/>
      <c r="B43" s="60"/>
      <c r="C43" s="61"/>
      <c r="D43" s="49"/>
      <c r="E43" s="59" t="s">
        <v>25</v>
      </c>
      <c r="F43" s="115">
        <f>SUM(F35:F42)</f>
        <v>8</v>
      </c>
      <c r="G43" s="117"/>
      <c r="H43" s="152"/>
    </row>
    <row r="44" spans="1:8" ht="15.75" customHeight="1" x14ac:dyDescent="0.2">
      <c r="A44" s="308" t="s">
        <v>24</v>
      </c>
      <c r="B44" s="62"/>
      <c r="C44" s="35"/>
      <c r="D44" s="36"/>
      <c r="E44" s="37"/>
      <c r="F44" s="116"/>
      <c r="G44" s="254"/>
      <c r="H44" s="200"/>
    </row>
    <row r="45" spans="1:8" ht="15.75" customHeight="1" x14ac:dyDescent="0.2">
      <c r="A45" s="227" t="s">
        <v>0</v>
      </c>
      <c r="B45" s="228" t="s">
        <v>1</v>
      </c>
      <c r="C45" s="195" t="s">
        <v>2</v>
      </c>
      <c r="D45" s="195" t="s">
        <v>3</v>
      </c>
      <c r="E45" s="252" t="s">
        <v>8</v>
      </c>
      <c r="F45" s="253"/>
      <c r="G45" s="114"/>
      <c r="H45" s="150"/>
    </row>
    <row r="46" spans="1:8" ht="13.9" customHeight="1" x14ac:dyDescent="0.2">
      <c r="A46" s="153">
        <v>44348</v>
      </c>
      <c r="B46" s="78" t="s">
        <v>65</v>
      </c>
      <c r="C46" s="73" t="s">
        <v>66</v>
      </c>
      <c r="D46" s="79"/>
      <c r="E46" s="73" t="s">
        <v>67</v>
      </c>
      <c r="F46" s="74">
        <v>1</v>
      </c>
      <c r="G46" s="199"/>
      <c r="H46" s="200"/>
    </row>
    <row r="47" spans="1:8" ht="13.9" customHeight="1" x14ac:dyDescent="0.2">
      <c r="A47" s="153">
        <v>44348</v>
      </c>
      <c r="B47" s="78" t="s">
        <v>68</v>
      </c>
      <c r="C47" s="73" t="s">
        <v>69</v>
      </c>
      <c r="D47" s="79"/>
      <c r="E47" s="73" t="s">
        <v>67</v>
      </c>
      <c r="F47" s="74">
        <v>1</v>
      </c>
      <c r="G47" s="254"/>
      <c r="H47" s="200"/>
    </row>
    <row r="48" spans="1:8" ht="13.9" customHeight="1" x14ac:dyDescent="0.2">
      <c r="A48" s="135">
        <v>44348</v>
      </c>
      <c r="B48" s="78" t="s">
        <v>70</v>
      </c>
      <c r="C48" s="73" t="s">
        <v>71</v>
      </c>
      <c r="D48" s="79"/>
      <c r="E48" s="73" t="s">
        <v>67</v>
      </c>
      <c r="F48" s="74">
        <v>1</v>
      </c>
      <c r="G48" s="254"/>
      <c r="H48" s="200"/>
    </row>
    <row r="49" spans="1:8" ht="13.9" customHeight="1" x14ac:dyDescent="0.2">
      <c r="A49" s="153">
        <v>44348</v>
      </c>
      <c r="B49" s="78" t="s">
        <v>72</v>
      </c>
      <c r="C49" s="73" t="s">
        <v>73</v>
      </c>
      <c r="D49" s="79"/>
      <c r="E49" s="73" t="s">
        <v>67</v>
      </c>
      <c r="F49" s="74">
        <v>1</v>
      </c>
      <c r="G49" s="254"/>
      <c r="H49" s="200"/>
    </row>
    <row r="50" spans="1:8" ht="13.9" customHeight="1" x14ac:dyDescent="0.2">
      <c r="A50" s="153">
        <v>44351</v>
      </c>
      <c r="B50" s="78" t="s">
        <v>230</v>
      </c>
      <c r="C50" s="73" t="s">
        <v>231</v>
      </c>
      <c r="D50" s="79"/>
      <c r="E50" s="73" t="s">
        <v>67</v>
      </c>
      <c r="F50" s="74">
        <v>1</v>
      </c>
      <c r="G50" s="254"/>
      <c r="H50" s="200"/>
    </row>
    <row r="51" spans="1:8" ht="13.9" customHeight="1" x14ac:dyDescent="0.2">
      <c r="A51" s="153">
        <v>44351</v>
      </c>
      <c r="B51" s="78" t="s">
        <v>232</v>
      </c>
      <c r="C51" s="73" t="s">
        <v>233</v>
      </c>
      <c r="D51" s="79"/>
      <c r="E51" s="73" t="s">
        <v>234</v>
      </c>
      <c r="F51" s="74">
        <v>1</v>
      </c>
      <c r="G51" s="254"/>
      <c r="H51" s="200"/>
    </row>
    <row r="52" spans="1:8" ht="13.9" customHeight="1" x14ac:dyDescent="0.2">
      <c r="A52" s="153">
        <v>44351</v>
      </c>
      <c r="B52" s="78" t="s">
        <v>243</v>
      </c>
      <c r="C52" s="73" t="s">
        <v>244</v>
      </c>
      <c r="D52" s="79"/>
      <c r="E52" s="73" t="s">
        <v>67</v>
      </c>
      <c r="F52" s="74">
        <v>1</v>
      </c>
      <c r="G52" s="254"/>
      <c r="H52" s="200"/>
    </row>
    <row r="53" spans="1:8" ht="13.9" customHeight="1" x14ac:dyDescent="0.2">
      <c r="A53" s="153">
        <v>44354</v>
      </c>
      <c r="B53" s="78" t="s">
        <v>287</v>
      </c>
      <c r="C53" s="73" t="s">
        <v>288</v>
      </c>
      <c r="D53" s="79"/>
      <c r="E53" s="73" t="s">
        <v>234</v>
      </c>
      <c r="F53" s="74">
        <v>1</v>
      </c>
      <c r="G53" s="254"/>
      <c r="H53" s="200"/>
    </row>
    <row r="54" spans="1:8" ht="13.9" customHeight="1" x14ac:dyDescent="0.2">
      <c r="A54" s="153">
        <v>44354</v>
      </c>
      <c r="B54" s="78" t="s">
        <v>315</v>
      </c>
      <c r="C54" s="73" t="s">
        <v>317</v>
      </c>
      <c r="D54" s="79"/>
      <c r="E54" s="73" t="s">
        <v>316</v>
      </c>
      <c r="F54" s="74">
        <v>1</v>
      </c>
      <c r="G54" s="254"/>
      <c r="H54" s="200"/>
    </row>
    <row r="55" spans="1:8" ht="13.9" customHeight="1" x14ac:dyDescent="0.2">
      <c r="A55" s="153">
        <v>44355</v>
      </c>
      <c r="B55" s="78" t="s">
        <v>632</v>
      </c>
      <c r="C55" s="73" t="s">
        <v>633</v>
      </c>
      <c r="D55" s="79"/>
      <c r="E55" s="73" t="s">
        <v>67</v>
      </c>
      <c r="F55" s="74">
        <v>1</v>
      </c>
      <c r="G55" s="254"/>
      <c r="H55" s="200"/>
    </row>
    <row r="56" spans="1:8" ht="13.9" customHeight="1" x14ac:dyDescent="0.2">
      <c r="A56" s="153">
        <v>44355</v>
      </c>
      <c r="B56" s="78" t="s">
        <v>634</v>
      </c>
      <c r="C56" s="73" t="s">
        <v>635</v>
      </c>
      <c r="D56" s="79"/>
      <c r="E56" s="73" t="s">
        <v>636</v>
      </c>
      <c r="F56" s="74">
        <v>1</v>
      </c>
      <c r="G56" s="254"/>
      <c r="H56" s="200"/>
    </row>
    <row r="57" spans="1:8" ht="13.9" customHeight="1" x14ac:dyDescent="0.2">
      <c r="A57" s="153">
        <v>44355</v>
      </c>
      <c r="B57" s="78" t="s">
        <v>637</v>
      </c>
      <c r="C57" s="73" t="s">
        <v>638</v>
      </c>
      <c r="D57" s="79"/>
      <c r="E57" s="73" t="s">
        <v>618</v>
      </c>
      <c r="F57" s="74">
        <v>1</v>
      </c>
      <c r="G57" s="254"/>
      <c r="H57" s="200"/>
    </row>
    <row r="58" spans="1:8" ht="13.9" customHeight="1" x14ac:dyDescent="0.2">
      <c r="A58" s="153">
        <v>44356</v>
      </c>
      <c r="B58" s="78" t="s">
        <v>630</v>
      </c>
      <c r="C58" s="73" t="s">
        <v>631</v>
      </c>
      <c r="D58" s="79"/>
      <c r="E58" s="73" t="s">
        <v>67</v>
      </c>
      <c r="F58" s="74">
        <v>1</v>
      </c>
      <c r="G58" s="254"/>
      <c r="H58" s="200"/>
    </row>
    <row r="59" spans="1:8" ht="13.9" customHeight="1" x14ac:dyDescent="0.2">
      <c r="A59" s="153">
        <v>44357</v>
      </c>
      <c r="B59" s="78" t="s">
        <v>616</v>
      </c>
      <c r="C59" s="73" t="s">
        <v>617</v>
      </c>
      <c r="D59" s="79"/>
      <c r="E59" s="73" t="s">
        <v>618</v>
      </c>
      <c r="F59" s="74">
        <v>1</v>
      </c>
      <c r="G59" s="254"/>
      <c r="H59" s="200"/>
    </row>
    <row r="60" spans="1:8" ht="13.9" customHeight="1" x14ac:dyDescent="0.2">
      <c r="A60" s="153">
        <v>44357</v>
      </c>
      <c r="B60" s="78" t="s">
        <v>619</v>
      </c>
      <c r="C60" s="73" t="s">
        <v>620</v>
      </c>
      <c r="D60" s="79"/>
      <c r="E60" s="73" t="s">
        <v>618</v>
      </c>
      <c r="F60" s="74">
        <v>1</v>
      </c>
      <c r="G60" s="254"/>
      <c r="H60" s="200"/>
    </row>
    <row r="61" spans="1:8" ht="13.9" customHeight="1" x14ac:dyDescent="0.2">
      <c r="A61" s="153">
        <v>44357</v>
      </c>
      <c r="B61" s="78" t="s">
        <v>621</v>
      </c>
      <c r="C61" s="73" t="s">
        <v>622</v>
      </c>
      <c r="D61" s="79"/>
      <c r="E61" s="73" t="s">
        <v>618</v>
      </c>
      <c r="F61" s="74">
        <v>1</v>
      </c>
      <c r="G61" s="254"/>
      <c r="H61" s="200"/>
    </row>
    <row r="62" spans="1:8" ht="13.9" customHeight="1" x14ac:dyDescent="0.2">
      <c r="A62" s="153">
        <v>44357</v>
      </c>
      <c r="B62" s="78" t="s">
        <v>623</v>
      </c>
      <c r="C62" s="73" t="s">
        <v>624</v>
      </c>
      <c r="D62" s="79"/>
      <c r="E62" s="73" t="s">
        <v>618</v>
      </c>
      <c r="F62" s="74">
        <v>1</v>
      </c>
      <c r="G62" s="254"/>
      <c r="H62" s="200"/>
    </row>
    <row r="63" spans="1:8" ht="13.15" customHeight="1" x14ac:dyDescent="0.2">
      <c r="A63" s="153">
        <v>44357</v>
      </c>
      <c r="B63" s="78" t="s">
        <v>625</v>
      </c>
      <c r="C63" s="73" t="s">
        <v>626</v>
      </c>
      <c r="D63" s="79"/>
      <c r="E63" s="73" t="s">
        <v>67</v>
      </c>
      <c r="F63" s="74">
        <v>1</v>
      </c>
      <c r="G63" s="254"/>
      <c r="H63" s="200"/>
    </row>
    <row r="64" spans="1:8" ht="13.9" customHeight="1" x14ac:dyDescent="0.2">
      <c r="A64" s="153">
        <v>44357</v>
      </c>
      <c r="B64" s="78" t="s">
        <v>627</v>
      </c>
      <c r="C64" s="73" t="s">
        <v>628</v>
      </c>
      <c r="D64" s="79"/>
      <c r="E64" s="73" t="s">
        <v>629</v>
      </c>
      <c r="F64" s="74">
        <v>1</v>
      </c>
      <c r="G64" s="254"/>
      <c r="H64" s="200"/>
    </row>
    <row r="65" spans="1:8" ht="13.9" customHeight="1" x14ac:dyDescent="0.2">
      <c r="A65" s="153">
        <v>44357</v>
      </c>
      <c r="B65" s="78" t="s">
        <v>435</v>
      </c>
      <c r="C65" s="73" t="s">
        <v>436</v>
      </c>
      <c r="D65" s="79"/>
      <c r="E65" s="73" t="s">
        <v>234</v>
      </c>
      <c r="F65" s="74">
        <v>1</v>
      </c>
      <c r="G65" s="254"/>
      <c r="H65" s="200"/>
    </row>
    <row r="66" spans="1:8" ht="13.9" customHeight="1" x14ac:dyDescent="0.2">
      <c r="A66" s="153">
        <v>44361</v>
      </c>
      <c r="B66" s="78" t="s">
        <v>699</v>
      </c>
      <c r="C66" s="73" t="s">
        <v>700</v>
      </c>
      <c r="D66" s="79"/>
      <c r="E66" s="73" t="s">
        <v>67</v>
      </c>
      <c r="F66" s="74">
        <v>1</v>
      </c>
      <c r="G66" s="254"/>
      <c r="H66" s="200"/>
    </row>
    <row r="67" spans="1:8" ht="13.9" customHeight="1" x14ac:dyDescent="0.2">
      <c r="A67" s="153">
        <v>44361</v>
      </c>
      <c r="B67" s="78" t="s">
        <v>701</v>
      </c>
      <c r="C67" s="73" t="s">
        <v>702</v>
      </c>
      <c r="D67" s="79"/>
      <c r="E67" s="73" t="s">
        <v>67</v>
      </c>
      <c r="F67" s="74">
        <v>1</v>
      </c>
      <c r="G67" s="254"/>
      <c r="H67" s="200"/>
    </row>
    <row r="68" spans="1:8" ht="13.9" customHeight="1" x14ac:dyDescent="0.2">
      <c r="A68" s="153">
        <v>44361</v>
      </c>
      <c r="B68" s="78" t="s">
        <v>703</v>
      </c>
      <c r="C68" s="73" t="s">
        <v>704</v>
      </c>
      <c r="D68" s="79"/>
      <c r="E68" s="73" t="s">
        <v>67</v>
      </c>
      <c r="F68" s="74">
        <v>1</v>
      </c>
      <c r="G68" s="254"/>
      <c r="H68" s="200"/>
    </row>
    <row r="69" spans="1:8" ht="13.9" customHeight="1" x14ac:dyDescent="0.2">
      <c r="A69" s="153">
        <v>44361</v>
      </c>
      <c r="B69" s="78" t="s">
        <v>705</v>
      </c>
      <c r="C69" s="73" t="s">
        <v>706</v>
      </c>
      <c r="D69" s="79" t="s">
        <v>707</v>
      </c>
      <c r="E69" s="73" t="s">
        <v>708</v>
      </c>
      <c r="F69" s="74">
        <v>1</v>
      </c>
      <c r="G69" s="254"/>
      <c r="H69" s="200"/>
    </row>
    <row r="70" spans="1:8" ht="13.9" customHeight="1" x14ac:dyDescent="0.2">
      <c r="A70" s="153">
        <v>44362</v>
      </c>
      <c r="B70" s="78" t="s">
        <v>777</v>
      </c>
      <c r="C70" s="73" t="s">
        <v>778</v>
      </c>
      <c r="D70" s="79"/>
      <c r="E70" s="73" t="s">
        <v>67</v>
      </c>
      <c r="F70" s="74">
        <v>1</v>
      </c>
      <c r="G70" s="254"/>
      <c r="H70" s="200"/>
    </row>
    <row r="71" spans="1:8" ht="13.9" customHeight="1" x14ac:dyDescent="0.2">
      <c r="A71" s="153">
        <v>44363</v>
      </c>
      <c r="B71" s="78" t="s">
        <v>761</v>
      </c>
      <c r="C71" s="73" t="s">
        <v>762</v>
      </c>
      <c r="D71" s="79"/>
      <c r="E71" s="73" t="s">
        <v>67</v>
      </c>
      <c r="F71" s="74">
        <v>1</v>
      </c>
      <c r="G71" s="254"/>
      <c r="H71" s="200"/>
    </row>
    <row r="72" spans="1:8" ht="13.9" customHeight="1" x14ac:dyDescent="0.2">
      <c r="A72" s="153">
        <v>44363</v>
      </c>
      <c r="B72" s="78" t="s">
        <v>763</v>
      </c>
      <c r="C72" s="73" t="s">
        <v>764</v>
      </c>
      <c r="D72" s="79"/>
      <c r="E72" s="73" t="s">
        <v>67</v>
      </c>
      <c r="F72" s="74">
        <v>1</v>
      </c>
      <c r="G72" s="254"/>
      <c r="H72" s="200"/>
    </row>
    <row r="73" spans="1:8" ht="13.9" customHeight="1" x14ac:dyDescent="0.2">
      <c r="A73" s="153">
        <v>44363</v>
      </c>
      <c r="B73" s="78" t="s">
        <v>765</v>
      </c>
      <c r="C73" s="73" t="s">
        <v>766</v>
      </c>
      <c r="D73" s="79"/>
      <c r="E73" s="73" t="s">
        <v>316</v>
      </c>
      <c r="F73" s="74">
        <v>1</v>
      </c>
      <c r="G73" s="254"/>
      <c r="H73" s="200"/>
    </row>
    <row r="74" spans="1:8" ht="13.9" customHeight="1" x14ac:dyDescent="0.2">
      <c r="A74" s="135">
        <v>44363</v>
      </c>
      <c r="B74" s="78" t="s">
        <v>767</v>
      </c>
      <c r="C74" s="73" t="s">
        <v>768</v>
      </c>
      <c r="D74" s="79"/>
      <c r="E74" s="73" t="s">
        <v>316</v>
      </c>
      <c r="F74" s="74">
        <v>1</v>
      </c>
      <c r="G74" s="254"/>
      <c r="H74" s="200"/>
    </row>
    <row r="75" spans="1:8" ht="13.9" customHeight="1" x14ac:dyDescent="0.2">
      <c r="A75" s="153">
        <v>44363</v>
      </c>
      <c r="B75" s="78" t="s">
        <v>769</v>
      </c>
      <c r="C75" s="73" t="s">
        <v>770</v>
      </c>
      <c r="D75" s="79"/>
      <c r="E75" s="73" t="s">
        <v>316</v>
      </c>
      <c r="F75" s="74">
        <v>1</v>
      </c>
      <c r="G75" s="254"/>
      <c r="H75" s="200"/>
    </row>
    <row r="76" spans="1:8" ht="13.9" customHeight="1" x14ac:dyDescent="0.2">
      <c r="A76" s="153">
        <v>44363</v>
      </c>
      <c r="B76" s="78" t="s">
        <v>771</v>
      </c>
      <c r="C76" s="73" t="s">
        <v>772</v>
      </c>
      <c r="D76" s="79"/>
      <c r="E76" s="73" t="s">
        <v>316</v>
      </c>
      <c r="F76" s="74">
        <v>1</v>
      </c>
      <c r="G76" s="254"/>
      <c r="H76" s="200"/>
    </row>
    <row r="77" spans="1:8" ht="13.9" customHeight="1" x14ac:dyDescent="0.2">
      <c r="A77" s="153">
        <v>44363</v>
      </c>
      <c r="B77" s="78" t="s">
        <v>773</v>
      </c>
      <c r="C77" s="73" t="s">
        <v>774</v>
      </c>
      <c r="D77" s="79"/>
      <c r="E77" s="73" t="s">
        <v>316</v>
      </c>
      <c r="F77" s="74">
        <v>1</v>
      </c>
      <c r="G77" s="254"/>
      <c r="H77" s="200"/>
    </row>
    <row r="78" spans="1:8" ht="13.9" customHeight="1" x14ac:dyDescent="0.2">
      <c r="A78" s="153">
        <v>44363</v>
      </c>
      <c r="B78" s="78" t="s">
        <v>775</v>
      </c>
      <c r="C78" s="73" t="s">
        <v>776</v>
      </c>
      <c r="D78" s="79"/>
      <c r="E78" s="73" t="s">
        <v>316</v>
      </c>
      <c r="F78" s="74">
        <v>1</v>
      </c>
      <c r="G78" s="254"/>
      <c r="H78" s="200"/>
    </row>
    <row r="79" spans="1:8" ht="13.9" customHeight="1" x14ac:dyDescent="0.2">
      <c r="A79" s="153">
        <v>44364</v>
      </c>
      <c r="B79" s="78" t="s">
        <v>862</v>
      </c>
      <c r="C79" s="73" t="s">
        <v>863</v>
      </c>
      <c r="D79" s="79"/>
      <c r="E79" s="73" t="s">
        <v>67</v>
      </c>
      <c r="F79" s="74">
        <v>1</v>
      </c>
      <c r="G79" s="254"/>
      <c r="H79" s="200"/>
    </row>
    <row r="80" spans="1:8" ht="13.9" customHeight="1" x14ac:dyDescent="0.2">
      <c r="A80" s="135">
        <v>44368</v>
      </c>
      <c r="B80" s="78" t="s">
        <v>864</v>
      </c>
      <c r="C80" s="73" t="s">
        <v>865</v>
      </c>
      <c r="D80" s="79"/>
      <c r="E80" s="73" t="s">
        <v>67</v>
      </c>
      <c r="F80" s="74">
        <v>1</v>
      </c>
      <c r="G80" s="254"/>
      <c r="H80" s="200"/>
    </row>
    <row r="81" spans="1:8" ht="13.9" customHeight="1" x14ac:dyDescent="0.2">
      <c r="A81" s="153">
        <v>44368</v>
      </c>
      <c r="B81" s="78" t="s">
        <v>866</v>
      </c>
      <c r="C81" s="73" t="s">
        <v>867</v>
      </c>
      <c r="D81" s="79"/>
      <c r="E81" s="73" t="s">
        <v>67</v>
      </c>
      <c r="F81" s="74">
        <v>1</v>
      </c>
      <c r="G81" s="254"/>
      <c r="H81" s="200"/>
    </row>
    <row r="82" spans="1:8" ht="13.9" customHeight="1" x14ac:dyDescent="0.2">
      <c r="A82" s="153">
        <v>44368</v>
      </c>
      <c r="B82" s="78" t="s">
        <v>912</v>
      </c>
      <c r="C82" s="73" t="s">
        <v>913</v>
      </c>
      <c r="D82" s="79" t="s">
        <v>914</v>
      </c>
      <c r="E82" s="73" t="s">
        <v>708</v>
      </c>
      <c r="F82" s="74">
        <v>1</v>
      </c>
      <c r="G82" s="254"/>
      <c r="H82" s="200"/>
    </row>
    <row r="83" spans="1:8" ht="13.9" customHeight="1" x14ac:dyDescent="0.2">
      <c r="A83" s="153">
        <v>44369</v>
      </c>
      <c r="B83" s="78" t="s">
        <v>915</v>
      </c>
      <c r="C83" s="73" t="s">
        <v>916</v>
      </c>
      <c r="D83" s="79"/>
      <c r="E83" s="73" t="s">
        <v>917</v>
      </c>
      <c r="F83" s="74">
        <v>1</v>
      </c>
      <c r="G83" s="254"/>
      <c r="H83" s="200"/>
    </row>
    <row r="84" spans="1:8" ht="13.9" customHeight="1" x14ac:dyDescent="0.2">
      <c r="A84" s="153">
        <v>44369</v>
      </c>
      <c r="B84" s="78" t="s">
        <v>918</v>
      </c>
      <c r="C84" s="73" t="s">
        <v>919</v>
      </c>
      <c r="D84" s="79"/>
      <c r="E84" s="73" t="s">
        <v>234</v>
      </c>
      <c r="F84" s="74">
        <v>1</v>
      </c>
      <c r="G84" s="254"/>
      <c r="H84" s="200"/>
    </row>
    <row r="85" spans="1:8" ht="13.9" customHeight="1" x14ac:dyDescent="0.2">
      <c r="A85" s="153">
        <v>44369</v>
      </c>
      <c r="B85" s="78" t="s">
        <v>920</v>
      </c>
      <c r="C85" s="73" t="s">
        <v>921</v>
      </c>
      <c r="D85" s="79"/>
      <c r="E85" s="73" t="s">
        <v>67</v>
      </c>
      <c r="F85" s="74">
        <v>1</v>
      </c>
      <c r="G85" s="254"/>
      <c r="H85" s="200"/>
    </row>
    <row r="86" spans="1:8" ht="13.9" customHeight="1" x14ac:dyDescent="0.2">
      <c r="A86" s="153">
        <v>44369</v>
      </c>
      <c r="B86" s="78" t="s">
        <v>922</v>
      </c>
      <c r="C86" s="73" t="s">
        <v>923</v>
      </c>
      <c r="D86" s="79"/>
      <c r="E86" s="73" t="s">
        <v>67</v>
      </c>
      <c r="F86" s="74">
        <v>1</v>
      </c>
      <c r="G86" s="254"/>
      <c r="H86" s="200"/>
    </row>
    <row r="87" spans="1:8" ht="13.9" customHeight="1" x14ac:dyDescent="0.2">
      <c r="A87" s="153">
        <v>44370</v>
      </c>
      <c r="B87" s="78" t="s">
        <v>1112</v>
      </c>
      <c r="C87" s="73" t="s">
        <v>1113</v>
      </c>
      <c r="D87" s="79"/>
      <c r="E87" s="73" t="s">
        <v>1111</v>
      </c>
      <c r="F87" s="74">
        <v>1</v>
      </c>
      <c r="G87" s="254"/>
      <c r="H87" s="200"/>
    </row>
    <row r="88" spans="1:8" ht="13.9" customHeight="1" x14ac:dyDescent="0.2">
      <c r="A88" s="153">
        <v>44370</v>
      </c>
      <c r="B88" s="78" t="s">
        <v>1114</v>
      </c>
      <c r="C88" s="73" t="s">
        <v>1115</v>
      </c>
      <c r="D88" s="79"/>
      <c r="E88" s="73" t="s">
        <v>67</v>
      </c>
      <c r="F88" s="74">
        <v>1</v>
      </c>
      <c r="G88" s="254"/>
      <c r="H88" s="200"/>
    </row>
    <row r="89" spans="1:8" ht="13.9" customHeight="1" x14ac:dyDescent="0.2">
      <c r="A89" s="153">
        <v>44370</v>
      </c>
      <c r="B89" s="78" t="s">
        <v>1116</v>
      </c>
      <c r="C89" s="73" t="s">
        <v>1117</v>
      </c>
      <c r="D89" s="79"/>
      <c r="E89" s="73" t="s">
        <v>67</v>
      </c>
      <c r="F89" s="74">
        <v>1</v>
      </c>
      <c r="G89" s="254"/>
      <c r="H89" s="200"/>
    </row>
    <row r="90" spans="1:8" ht="13.9" customHeight="1" x14ac:dyDescent="0.2">
      <c r="A90" s="153">
        <v>44370</v>
      </c>
      <c r="B90" s="78" t="s">
        <v>1118</v>
      </c>
      <c r="C90" s="73" t="s">
        <v>816</v>
      </c>
      <c r="D90" s="79"/>
      <c r="E90" s="73" t="s">
        <v>67</v>
      </c>
      <c r="F90" s="74">
        <v>1</v>
      </c>
      <c r="G90" s="254"/>
      <c r="H90" s="200"/>
    </row>
    <row r="91" spans="1:8" ht="13.9" customHeight="1" x14ac:dyDescent="0.2">
      <c r="A91" s="153">
        <v>44371</v>
      </c>
      <c r="B91" s="78" t="s">
        <v>1107</v>
      </c>
      <c r="C91" s="73" t="s">
        <v>1108</v>
      </c>
      <c r="D91" s="79" t="s">
        <v>641</v>
      </c>
      <c r="E91" s="73" t="s">
        <v>67</v>
      </c>
      <c r="F91" s="74">
        <v>1</v>
      </c>
      <c r="G91" s="254"/>
      <c r="H91" s="200"/>
    </row>
    <row r="92" spans="1:8" ht="13.9" customHeight="1" x14ac:dyDescent="0.2">
      <c r="A92" s="153">
        <v>44371</v>
      </c>
      <c r="B92" s="78" t="s">
        <v>1109</v>
      </c>
      <c r="C92" s="73" t="s">
        <v>1110</v>
      </c>
      <c r="D92" s="79"/>
      <c r="E92" s="73" t="s">
        <v>1111</v>
      </c>
      <c r="F92" s="74">
        <v>1</v>
      </c>
      <c r="G92" s="254"/>
      <c r="H92" s="200"/>
    </row>
    <row r="93" spans="1:8" ht="13.9" customHeight="1" x14ac:dyDescent="0.2">
      <c r="A93" s="153">
        <v>44372</v>
      </c>
      <c r="B93" s="78" t="s">
        <v>1227</v>
      </c>
      <c r="C93" s="73" t="s">
        <v>1228</v>
      </c>
      <c r="D93" s="79" t="s">
        <v>1229</v>
      </c>
      <c r="E93" s="73" t="s">
        <v>1230</v>
      </c>
      <c r="F93" s="74">
        <v>1</v>
      </c>
      <c r="G93" s="254"/>
      <c r="H93" s="200"/>
    </row>
    <row r="94" spans="1:8" ht="13.9" customHeight="1" x14ac:dyDescent="0.2">
      <c r="A94" s="153">
        <v>44375</v>
      </c>
      <c r="B94" s="78" t="s">
        <v>1231</v>
      </c>
      <c r="C94" s="73" t="s">
        <v>1232</v>
      </c>
      <c r="D94" s="79"/>
      <c r="E94" s="73" t="s">
        <v>67</v>
      </c>
      <c r="F94" s="74">
        <v>1</v>
      </c>
      <c r="G94" s="254"/>
      <c r="H94" s="200"/>
    </row>
    <row r="95" spans="1:8" ht="13.9" customHeight="1" x14ac:dyDescent="0.2">
      <c r="A95" s="153">
        <v>44375</v>
      </c>
      <c r="B95" s="78" t="s">
        <v>1233</v>
      </c>
      <c r="C95" s="73" t="s">
        <v>1234</v>
      </c>
      <c r="D95" s="79"/>
      <c r="E95" s="73" t="s">
        <v>67</v>
      </c>
      <c r="F95" s="74">
        <v>1</v>
      </c>
      <c r="G95" s="254"/>
      <c r="H95" s="200"/>
    </row>
    <row r="96" spans="1:8" ht="13.9" customHeight="1" x14ac:dyDescent="0.2">
      <c r="A96" s="153">
        <v>44375</v>
      </c>
      <c r="B96" s="78" t="s">
        <v>1235</v>
      </c>
      <c r="C96" s="73" t="s">
        <v>1236</v>
      </c>
      <c r="D96" s="79"/>
      <c r="E96" s="73" t="s">
        <v>67</v>
      </c>
      <c r="F96" s="74">
        <v>1</v>
      </c>
      <c r="G96" s="254"/>
      <c r="H96" s="200"/>
    </row>
    <row r="97" spans="1:8" ht="13.9" customHeight="1" x14ac:dyDescent="0.2">
      <c r="A97" s="153">
        <v>44375</v>
      </c>
      <c r="B97" s="78" t="s">
        <v>1237</v>
      </c>
      <c r="C97" s="73" t="s">
        <v>1238</v>
      </c>
      <c r="D97" s="79"/>
      <c r="E97" s="73" t="s">
        <v>67</v>
      </c>
      <c r="F97" s="74">
        <v>1</v>
      </c>
      <c r="G97" s="254"/>
      <c r="H97" s="200"/>
    </row>
    <row r="98" spans="1:8" ht="13.9" customHeight="1" x14ac:dyDescent="0.2">
      <c r="A98" s="153">
        <v>44376</v>
      </c>
      <c r="B98" s="78" t="s">
        <v>1239</v>
      </c>
      <c r="C98" s="73" t="s">
        <v>1240</v>
      </c>
      <c r="D98" s="79"/>
      <c r="E98" s="73" t="s">
        <v>316</v>
      </c>
      <c r="F98" s="74">
        <v>1</v>
      </c>
      <c r="G98" s="254"/>
      <c r="H98" s="200"/>
    </row>
    <row r="99" spans="1:8" ht="13.9" customHeight="1" thickBot="1" x14ac:dyDescent="0.25">
      <c r="A99" s="154"/>
      <c r="B99" s="155"/>
      <c r="C99" s="156"/>
      <c r="D99" s="157"/>
      <c r="E99" s="158" t="s">
        <v>25</v>
      </c>
      <c r="F99" s="159">
        <f>SUM(F46:F98)</f>
        <v>53</v>
      </c>
      <c r="G99" s="160"/>
      <c r="H99" s="161"/>
    </row>
    <row r="100" spans="1:8" ht="13.9" customHeight="1" thickTop="1" x14ac:dyDescent="0.2">
      <c r="A100"/>
      <c r="B100"/>
      <c r="C100"/>
      <c r="D100"/>
      <c r="E100"/>
      <c r="F100"/>
      <c r="G100" s="7"/>
      <c r="H100"/>
    </row>
    <row r="101" spans="1:8" ht="15.75" customHeight="1" x14ac:dyDescent="0.2">
      <c r="A101"/>
      <c r="B101"/>
      <c r="C101"/>
      <c r="D101"/>
      <c r="E101"/>
      <c r="F101"/>
      <c r="G101" s="7"/>
      <c r="H101"/>
    </row>
    <row r="102" spans="1:8" ht="15.75" customHeight="1" x14ac:dyDescent="0.2">
      <c r="A102"/>
      <c r="B102"/>
      <c r="C102"/>
      <c r="D102"/>
      <c r="E102"/>
      <c r="F102"/>
      <c r="G102" s="7"/>
      <c r="H102"/>
    </row>
    <row r="103" spans="1:8" ht="15.75" customHeight="1" x14ac:dyDescent="0.2">
      <c r="A103"/>
      <c r="B103"/>
      <c r="C103"/>
      <c r="D103"/>
      <c r="E103"/>
      <c r="F103"/>
      <c r="G103" s="7"/>
      <c r="H103"/>
    </row>
    <row r="104" spans="1:8" ht="15.75" customHeight="1" x14ac:dyDescent="0.2">
      <c r="B104"/>
      <c r="C104"/>
      <c r="D104"/>
      <c r="E104"/>
      <c r="F104"/>
      <c r="G104" s="7"/>
      <c r="H104"/>
    </row>
    <row r="105" spans="1:8" ht="15.75" customHeight="1" x14ac:dyDescent="0.2">
      <c r="B105"/>
      <c r="C105"/>
      <c r="D105"/>
      <c r="E105"/>
      <c r="F105"/>
      <c r="G105" s="7"/>
      <c r="H105"/>
    </row>
    <row r="106" spans="1:8" ht="15.75" customHeight="1" x14ac:dyDescent="0.2">
      <c r="B106"/>
      <c r="C106"/>
      <c r="D106"/>
      <c r="E106"/>
      <c r="F106"/>
      <c r="G106" s="7"/>
      <c r="H106"/>
    </row>
    <row r="107" spans="1:8" ht="15.75" customHeight="1" x14ac:dyDescent="0.2">
      <c r="G107" s="7"/>
      <c r="H107"/>
    </row>
    <row r="108" spans="1:8" ht="15.75" customHeight="1" x14ac:dyDescent="0.2">
      <c r="G108" s="7"/>
      <c r="H108"/>
    </row>
    <row r="109" spans="1:8" ht="15.75" customHeight="1" x14ac:dyDescent="0.2">
      <c r="G109" s="7"/>
      <c r="H109"/>
    </row>
    <row r="110" spans="1:8" ht="15.75" customHeight="1" x14ac:dyDescent="0.2">
      <c r="G110" s="7"/>
      <c r="H110"/>
    </row>
    <row r="111" spans="1:8" ht="15.75" customHeight="1" x14ac:dyDescent="0.2">
      <c r="G111" s="7"/>
      <c r="H111"/>
    </row>
    <row r="112" spans="1:8" ht="15.75" customHeight="1" x14ac:dyDescent="0.2">
      <c r="G112" s="7"/>
      <c r="H112"/>
    </row>
    <row r="113" spans="7:8" ht="15.75" customHeight="1" x14ac:dyDescent="0.2">
      <c r="G113" s="7"/>
      <c r="H113"/>
    </row>
    <row r="114" spans="7:8" ht="15.75" customHeight="1" x14ac:dyDescent="0.2">
      <c r="H114"/>
    </row>
    <row r="115" spans="7:8" ht="15.75" customHeight="1" x14ac:dyDescent="0.2">
      <c r="H115"/>
    </row>
    <row r="116" spans="7:8" ht="15.75" customHeight="1" x14ac:dyDescent="0.2">
      <c r="H116"/>
    </row>
    <row r="117" spans="7:8" ht="15.75" customHeight="1" x14ac:dyDescent="0.2">
      <c r="H117"/>
    </row>
    <row r="118" spans="7:8" ht="15.75" customHeight="1" x14ac:dyDescent="0.2">
      <c r="G118" s="19"/>
      <c r="H118"/>
    </row>
    <row r="119" spans="7:8" ht="15.75" customHeight="1" x14ac:dyDescent="0.2">
      <c r="G119" s="19"/>
      <c r="H119"/>
    </row>
    <row r="120" spans="7:8" ht="15.75" customHeight="1" x14ac:dyDescent="0.2">
      <c r="G120" s="19"/>
      <c r="H120"/>
    </row>
    <row r="121" spans="7:8" ht="15.75" customHeight="1" x14ac:dyDescent="0.2">
      <c r="G121" s="19"/>
      <c r="H121"/>
    </row>
    <row r="122" spans="7:8" ht="15.75" customHeight="1" x14ac:dyDescent="0.2">
      <c r="G122" s="19"/>
      <c r="H122"/>
    </row>
    <row r="123" spans="7:8" ht="15.75" customHeight="1" x14ac:dyDescent="0.2">
      <c r="G123" s="19"/>
      <c r="H123"/>
    </row>
    <row r="124" spans="7:8" ht="15.75" customHeight="1" x14ac:dyDescent="0.2">
      <c r="G124" s="19"/>
      <c r="H124"/>
    </row>
    <row r="125" spans="7:8" ht="15.75" customHeight="1" x14ac:dyDescent="0.2">
      <c r="G125" s="19"/>
      <c r="H125"/>
    </row>
    <row r="126" spans="7:8" ht="15.75" customHeight="1" x14ac:dyDescent="0.2">
      <c r="G126" s="19"/>
      <c r="H126"/>
    </row>
    <row r="127" spans="7:8" ht="15.75" customHeight="1" x14ac:dyDescent="0.2">
      <c r="G127" s="19"/>
      <c r="H127"/>
    </row>
    <row r="128" spans="7:8" ht="15.75" customHeight="1" x14ac:dyDescent="0.2">
      <c r="G128" s="19"/>
      <c r="H128"/>
    </row>
    <row r="129" spans="7:8" ht="15.75" customHeight="1" x14ac:dyDescent="0.2">
      <c r="G129" s="19"/>
      <c r="H129"/>
    </row>
    <row r="130" spans="7:8" ht="15.75" customHeight="1" x14ac:dyDescent="0.2">
      <c r="H130"/>
    </row>
    <row r="131" spans="7:8" ht="15.75" customHeight="1" x14ac:dyDescent="0.2">
      <c r="H131"/>
    </row>
    <row r="132" spans="7:8" ht="15.75" customHeight="1" x14ac:dyDescent="0.2">
      <c r="H132"/>
    </row>
    <row r="133" spans="7:8" ht="15.75" customHeight="1" x14ac:dyDescent="0.2">
      <c r="H133"/>
    </row>
    <row r="134" spans="7:8" ht="15.75" customHeight="1" x14ac:dyDescent="0.2">
      <c r="H134"/>
    </row>
    <row r="135" spans="7:8" ht="15.75" customHeight="1" x14ac:dyDescent="0.2"/>
    <row r="136" spans="7:8" ht="15.75" customHeight="1" x14ac:dyDescent="0.2"/>
    <row r="137" spans="7:8" ht="15.75" customHeight="1" x14ac:dyDescent="0.2"/>
    <row r="138" spans="7:8" ht="15.75" customHeight="1" x14ac:dyDescent="0.2"/>
    <row r="139" spans="7:8" ht="15.75" customHeight="1" x14ac:dyDescent="0.2">
      <c r="G139" s="19"/>
    </row>
    <row r="140" spans="7:8" ht="15.75" customHeight="1" x14ac:dyDescent="0.2">
      <c r="G140" s="19"/>
    </row>
    <row r="141" spans="7:8" ht="15.75" customHeight="1" x14ac:dyDescent="0.2">
      <c r="G141" s="19"/>
    </row>
    <row r="142" spans="7:8" ht="15.75" customHeight="1" x14ac:dyDescent="0.2">
      <c r="G142" s="19"/>
    </row>
    <row r="143" spans="7:8" ht="15.75" customHeight="1" x14ac:dyDescent="0.2">
      <c r="G143" s="19"/>
    </row>
    <row r="144" spans="7:8" ht="15.75" customHeight="1" x14ac:dyDescent="0.2">
      <c r="G144" s="19"/>
    </row>
    <row r="145" spans="7:8" ht="15.75" customHeight="1" x14ac:dyDescent="0.2">
      <c r="G145" s="19"/>
    </row>
    <row r="146" spans="7:8" ht="15.75" customHeight="1" x14ac:dyDescent="0.2">
      <c r="G146" s="19"/>
    </row>
    <row r="147" spans="7:8" ht="15.75" customHeight="1" x14ac:dyDescent="0.2">
      <c r="H147" s="11"/>
    </row>
    <row r="148" spans="7:8" ht="15.75" customHeight="1" x14ac:dyDescent="0.2">
      <c r="G148" s="19"/>
      <c r="H148" s="11"/>
    </row>
    <row r="149" spans="7:8" ht="15.75" customHeight="1" x14ac:dyDescent="0.2">
      <c r="G149" s="19"/>
      <c r="H149" s="11"/>
    </row>
    <row r="150" spans="7:8" ht="15.75" customHeight="1" x14ac:dyDescent="0.2">
      <c r="G150" s="19"/>
      <c r="H150" s="11"/>
    </row>
    <row r="151" spans="7:8" ht="15.75" customHeight="1" x14ac:dyDescent="0.2">
      <c r="G151" s="19"/>
      <c r="H151" s="11"/>
    </row>
    <row r="152" spans="7:8" ht="15.75" customHeight="1" x14ac:dyDescent="0.2">
      <c r="G152" s="19"/>
      <c r="H152" s="11"/>
    </row>
    <row r="153" spans="7:8" ht="15.75" customHeight="1" x14ac:dyDescent="0.2">
      <c r="G153" s="19"/>
      <c r="H153" s="11"/>
    </row>
    <row r="154" spans="7:8" ht="15.75" customHeight="1" x14ac:dyDescent="0.2">
      <c r="G154" s="19"/>
      <c r="H154" s="11"/>
    </row>
    <row r="155" spans="7:8" ht="15.75" customHeight="1" x14ac:dyDescent="0.2">
      <c r="H155"/>
    </row>
    <row r="156" spans="7:8" ht="15.75" customHeight="1" x14ac:dyDescent="0.2">
      <c r="G156" s="19"/>
      <c r="H156"/>
    </row>
    <row r="157" spans="7:8" ht="15.75" customHeight="1" x14ac:dyDescent="0.2">
      <c r="G157" s="19"/>
      <c r="H157"/>
    </row>
    <row r="158" spans="7:8" ht="15.75" customHeight="1" x14ac:dyDescent="0.2">
      <c r="G158"/>
      <c r="H158"/>
    </row>
    <row r="159" spans="7:8" ht="15.75" customHeight="1" x14ac:dyDescent="0.2">
      <c r="G159"/>
      <c r="H159"/>
    </row>
    <row r="160" spans="7:8" ht="15.75" customHeight="1" x14ac:dyDescent="0.2">
      <c r="G160"/>
      <c r="H160"/>
    </row>
    <row r="161" spans="7:8" ht="15.75" customHeight="1" x14ac:dyDescent="0.2">
      <c r="G161"/>
      <c r="H161"/>
    </row>
    <row r="162" spans="7:8" ht="15.75" customHeight="1" x14ac:dyDescent="0.2">
      <c r="G162"/>
      <c r="H162"/>
    </row>
    <row r="163" spans="7:8" ht="15.75" customHeight="1" x14ac:dyDescent="0.2">
      <c r="G163"/>
      <c r="H163"/>
    </row>
    <row r="164" spans="7:8" ht="15.75" customHeight="1" x14ac:dyDescent="0.2">
      <c r="G164"/>
      <c r="H164"/>
    </row>
    <row r="165" spans="7:8" ht="15.75" customHeight="1" x14ac:dyDescent="0.2">
      <c r="G165"/>
      <c r="H165"/>
    </row>
    <row r="166" spans="7:8" ht="15.75" customHeight="1" x14ac:dyDescent="0.2">
      <c r="H166" s="11"/>
    </row>
    <row r="167" spans="7:8" ht="15.75" customHeight="1" x14ac:dyDescent="0.2"/>
    <row r="168" spans="7:8" ht="15.75" customHeight="1" x14ac:dyDescent="0.2"/>
    <row r="169" spans="7:8" ht="15.75" customHeight="1" x14ac:dyDescent="0.2"/>
    <row r="170" spans="7:8" ht="15.75" customHeight="1" x14ac:dyDescent="0.2"/>
    <row r="171" spans="7:8" ht="15.75" customHeight="1" x14ac:dyDescent="0.2"/>
    <row r="172" spans="7:8" ht="15.75" customHeight="1" x14ac:dyDescent="0.2"/>
    <row r="173" spans="7:8" ht="15.75" customHeight="1" x14ac:dyDescent="0.2"/>
    <row r="174" spans="7:8" ht="15.75" customHeight="1" x14ac:dyDescent="0.2"/>
    <row r="175" spans="7:8" ht="15.75" customHeight="1" x14ac:dyDescent="0.2"/>
    <row r="176" spans="7:8" ht="15.75" customHeight="1" x14ac:dyDescent="0.2">
      <c r="G176" s="7"/>
    </row>
    <row r="177" spans="7:7" ht="15.75" customHeight="1" x14ac:dyDescent="0.2">
      <c r="G177" s="7"/>
    </row>
    <row r="178" spans="7:7" ht="15.75" customHeight="1" x14ac:dyDescent="0.2"/>
    <row r="179" spans="7:7" ht="15.75" customHeight="1" x14ac:dyDescent="0.2"/>
    <row r="180" spans="7:7" ht="15.75" customHeight="1" x14ac:dyDescent="0.2"/>
    <row r="181" spans="7:7" ht="15.75" customHeight="1" x14ac:dyDescent="0.2"/>
    <row r="182" spans="7:7" ht="15.75" customHeight="1" x14ac:dyDescent="0.2"/>
    <row r="183" spans="7:7" ht="15.75" customHeight="1" x14ac:dyDescent="0.2"/>
    <row r="184" spans="7:7" ht="15.75" customHeight="1" x14ac:dyDescent="0.2"/>
    <row r="185" spans="7:7" ht="15.75" customHeight="1" x14ac:dyDescent="0.2"/>
    <row r="186" spans="7:7" ht="15.75" customHeight="1" x14ac:dyDescent="0.2"/>
    <row r="187" spans="7:7" ht="15.75" customHeight="1" x14ac:dyDescent="0.2"/>
    <row r="188" spans="7:7" ht="15.75" customHeight="1" x14ac:dyDescent="0.2"/>
    <row r="189" spans="7:7" ht="15.75" customHeight="1" x14ac:dyDescent="0.2"/>
    <row r="190" spans="7:7" ht="15.75" customHeight="1" x14ac:dyDescent="0.2"/>
    <row r="191" spans="7:7" ht="15.75" customHeight="1" x14ac:dyDescent="0.2"/>
    <row r="192" spans="7:7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3.5" customHeight="1" x14ac:dyDescent="0.2"/>
    <row r="370" ht="15.75" customHeight="1" x14ac:dyDescent="0.2"/>
    <row r="371" ht="15.75" customHeight="1" x14ac:dyDescent="0.2"/>
    <row r="372" ht="15.75" customHeight="1" x14ac:dyDescent="0.2"/>
    <row r="373" ht="15" customHeight="1" x14ac:dyDescent="0.2"/>
    <row r="374" ht="1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4.2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spans="9:9" ht="14.25" customHeight="1" x14ac:dyDescent="0.2">
      <c r="I545" s="28"/>
    </row>
    <row r="546" spans="9:9" ht="14.25" customHeight="1" x14ac:dyDescent="0.2">
      <c r="I546" s="28"/>
    </row>
    <row r="547" spans="9:9" ht="14.25" customHeight="1" x14ac:dyDescent="0.2">
      <c r="I547" s="28" t="s">
        <v>41</v>
      </c>
    </row>
    <row r="548" spans="9:9" ht="14.25" customHeight="1" x14ac:dyDescent="0.2">
      <c r="I548" s="28"/>
    </row>
    <row r="549" spans="9:9" ht="14.25" customHeight="1" x14ac:dyDescent="0.2">
      <c r="I549" s="28"/>
    </row>
    <row r="550" spans="9:9" ht="14.25" customHeight="1" x14ac:dyDescent="0.2">
      <c r="I550" s="28"/>
    </row>
    <row r="551" spans="9:9" ht="14.25" customHeight="1" x14ac:dyDescent="0.2">
      <c r="I551" s="28"/>
    </row>
    <row r="552" spans="9:9" ht="14.25" customHeight="1" x14ac:dyDescent="0.2">
      <c r="I552" s="28"/>
    </row>
    <row r="553" spans="9:9" ht="14.25" customHeight="1" x14ac:dyDescent="0.2">
      <c r="I553" s="28"/>
    </row>
    <row r="554" spans="9:9" ht="14.25" customHeight="1" x14ac:dyDescent="0.2">
      <c r="I554" s="28"/>
    </row>
    <row r="555" spans="9:9" ht="14.25" customHeight="1" x14ac:dyDescent="0.2">
      <c r="I555" s="28"/>
    </row>
    <row r="556" spans="9:9" ht="14.25" customHeight="1" x14ac:dyDescent="0.2">
      <c r="I556" s="28"/>
    </row>
    <row r="557" spans="9:9" ht="14.25" customHeight="1" x14ac:dyDescent="0.2">
      <c r="I557" s="28"/>
    </row>
    <row r="558" spans="9:9" ht="14.25" customHeight="1" x14ac:dyDescent="0.2">
      <c r="I558" s="28"/>
    </row>
    <row r="559" spans="9:9" ht="14.25" customHeight="1" x14ac:dyDescent="0.2">
      <c r="I559" s="28"/>
    </row>
    <row r="560" spans="9:9" ht="14.25" customHeight="1" x14ac:dyDescent="0.2">
      <c r="I560" s="28"/>
    </row>
    <row r="561" spans="9:9" ht="14.25" customHeight="1" x14ac:dyDescent="0.2">
      <c r="I561" s="28"/>
    </row>
    <row r="562" spans="9:9" ht="14.25" customHeight="1" x14ac:dyDescent="0.2">
      <c r="I562" s="28"/>
    </row>
    <row r="563" spans="9:9" ht="14.25" customHeight="1" x14ac:dyDescent="0.2">
      <c r="I563" s="28"/>
    </row>
    <row r="564" spans="9:9" ht="14.25" customHeight="1" x14ac:dyDescent="0.2">
      <c r="I564" s="28"/>
    </row>
    <row r="565" spans="9:9" ht="14.25" customHeight="1" x14ac:dyDescent="0.2">
      <c r="I565" s="28"/>
    </row>
    <row r="566" spans="9:9" ht="14.25" customHeight="1" x14ac:dyDescent="0.2">
      <c r="I566" s="28"/>
    </row>
    <row r="567" spans="9:9" ht="13.5" customHeight="1" x14ac:dyDescent="0.2"/>
    <row r="568" spans="9:9" ht="14.25" customHeight="1" x14ac:dyDescent="0.2"/>
    <row r="569" spans="9:9" ht="14.25" customHeight="1" x14ac:dyDescent="0.2"/>
    <row r="570" spans="9:9" ht="14.25" customHeight="1" x14ac:dyDescent="0.2"/>
    <row r="571" spans="9:9" ht="14.25" customHeight="1" x14ac:dyDescent="0.2"/>
    <row r="572" spans="9:9" ht="14.25" customHeight="1" x14ac:dyDescent="0.2"/>
    <row r="573" spans="9:9" ht="14.25" customHeight="1" x14ac:dyDescent="0.2"/>
    <row r="574" spans="9:9" ht="14.25" customHeight="1" x14ac:dyDescent="0.2"/>
    <row r="575" spans="9:9" ht="14.25" customHeight="1" x14ac:dyDescent="0.2"/>
    <row r="576" spans="9:9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" customHeight="1" x14ac:dyDescent="0.2"/>
    <row r="596" ht="15.7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5" customHeight="1" x14ac:dyDescent="0.2"/>
    <row r="613" ht="14.25" customHeight="1" x14ac:dyDescent="0.2"/>
    <row r="614" ht="14.25" customHeight="1" x14ac:dyDescent="0.2"/>
    <row r="616" ht="13.5" customHeight="1" x14ac:dyDescent="0.2"/>
    <row r="619" ht="14.25" customHeight="1" x14ac:dyDescent="0.2"/>
    <row r="620" ht="13.5" customHeight="1" x14ac:dyDescent="0.2"/>
    <row r="765" spans="16384:16384" x14ac:dyDescent="0.2">
      <c r="XFD765">
        <f>SUM(I765:XFC765)</f>
        <v>0</v>
      </c>
    </row>
    <row r="766" spans="16384:16384" x14ac:dyDescent="0.2">
      <c r="XFD766">
        <f>SUM(I766:XFC766)</f>
        <v>0</v>
      </c>
    </row>
    <row r="774" spans="9:9 16376:16376" x14ac:dyDescent="0.2">
      <c r="I774"/>
    </row>
    <row r="775" spans="9:9 16376:16376" x14ac:dyDescent="0.2">
      <c r="I775"/>
    </row>
    <row r="776" spans="9:9 16376:16376" x14ac:dyDescent="0.2">
      <c r="I776"/>
    </row>
    <row r="777" spans="9:9 16376:16376" x14ac:dyDescent="0.2">
      <c r="I777"/>
    </row>
    <row r="778" spans="9:9 16376:16376" x14ac:dyDescent="0.2">
      <c r="I778"/>
    </row>
    <row r="779" spans="9:9 16376:16376" x14ac:dyDescent="0.2">
      <c r="I779"/>
    </row>
    <row r="780" spans="9:9 16376:16376" x14ac:dyDescent="0.2">
      <c r="I780"/>
    </row>
    <row r="781" spans="9:9 16376:16376" x14ac:dyDescent="0.2">
      <c r="I781"/>
    </row>
    <row r="782" spans="9:9 16376:16376" x14ac:dyDescent="0.2">
      <c r="I782"/>
      <c r="XEV782">
        <f>SUM(I782:XEU782)</f>
        <v>0</v>
      </c>
    </row>
    <row r="783" spans="9:9 16376:16376" x14ac:dyDescent="0.2">
      <c r="I783"/>
    </row>
    <row r="784" spans="9:9 16376:16376" x14ac:dyDescent="0.2">
      <c r="I784"/>
    </row>
    <row r="785" spans="9:9 16376:16384" x14ac:dyDescent="0.2">
      <c r="I785"/>
    </row>
    <row r="786" spans="9:9 16376:16384" x14ac:dyDescent="0.2">
      <c r="I786"/>
      <c r="XEV786">
        <f>SUM(I786:XEU786)</f>
        <v>0</v>
      </c>
    </row>
    <row r="787" spans="9:9 16376:16384" x14ac:dyDescent="0.2">
      <c r="I787"/>
      <c r="XEV787">
        <f>SUM(I787:XEU787)</f>
        <v>0</v>
      </c>
    </row>
    <row r="788" spans="9:9 16376:16384" x14ac:dyDescent="0.2">
      <c r="I788"/>
    </row>
    <row r="789" spans="9:9 16376:16384" x14ac:dyDescent="0.2">
      <c r="I789"/>
    </row>
    <row r="790" spans="9:9 16376:16384" x14ac:dyDescent="0.2">
      <c r="I790"/>
    </row>
    <row r="797" spans="9:9 16376:16384" x14ac:dyDescent="0.2">
      <c r="XFD797">
        <f>SUM(I797:XFC797)</f>
        <v>0</v>
      </c>
    </row>
    <row r="798" spans="9:9 16376:16384" x14ac:dyDescent="0.2">
      <c r="XFD798">
        <f>SUM(I798:XFC798)</f>
        <v>0</v>
      </c>
    </row>
    <row r="810" spans="9:9 16376:16384" x14ac:dyDescent="0.2">
      <c r="XFD810">
        <f>SUM(I810:XFC810)</f>
        <v>0</v>
      </c>
    </row>
    <row r="811" spans="9:9 16376:16384" x14ac:dyDescent="0.2">
      <c r="XFD811">
        <f>SUM(I811:XFC811)</f>
        <v>0</v>
      </c>
    </row>
    <row r="814" spans="9:9 16376:16384" x14ac:dyDescent="0.2">
      <c r="I814"/>
    </row>
    <row r="815" spans="9:9 16376:16384" x14ac:dyDescent="0.2">
      <c r="I815"/>
    </row>
    <row r="816" spans="9:9 16376:16384" x14ac:dyDescent="0.2">
      <c r="I816"/>
      <c r="XEV816">
        <f>SUM(I816:XEU816)</f>
        <v>0</v>
      </c>
    </row>
    <row r="817" spans="9:9" x14ac:dyDescent="0.2">
      <c r="I817"/>
    </row>
    <row r="818" spans="9:9" x14ac:dyDescent="0.2">
      <c r="I818"/>
    </row>
    <row r="819" spans="9:9" x14ac:dyDescent="0.2">
      <c r="I819"/>
    </row>
    <row r="820" spans="9:9" x14ac:dyDescent="0.2">
      <c r="I820"/>
    </row>
    <row r="821" spans="9:9" x14ac:dyDescent="0.2">
      <c r="I821"/>
    </row>
    <row r="822" spans="9:9" x14ac:dyDescent="0.2">
      <c r="I822"/>
    </row>
    <row r="823" spans="9:9" x14ac:dyDescent="0.2">
      <c r="I823"/>
    </row>
    <row r="824" spans="9:9" x14ac:dyDescent="0.2">
      <c r="I824"/>
    </row>
    <row r="966" spans="12:12" x14ac:dyDescent="0.2">
      <c r="L966" s="24"/>
    </row>
    <row r="982" spans="9:9" ht="15" customHeight="1" x14ac:dyDescent="0.2"/>
    <row r="983" spans="9:9" ht="15" customHeight="1" x14ac:dyDescent="0.2"/>
    <row r="984" spans="9:9" ht="15" customHeight="1" x14ac:dyDescent="0.2"/>
    <row r="985" spans="9:9" ht="15" customHeight="1" x14ac:dyDescent="0.2"/>
    <row r="986" spans="9:9" ht="15" customHeight="1" x14ac:dyDescent="0.2"/>
    <row r="987" spans="9:9" ht="15" customHeight="1" x14ac:dyDescent="0.2"/>
    <row r="988" spans="9:9" ht="15" customHeight="1" x14ac:dyDescent="0.2"/>
    <row r="989" spans="9:9" ht="15" customHeight="1" x14ac:dyDescent="0.2">
      <c r="I989"/>
    </row>
    <row r="990" spans="9:9" ht="15" customHeight="1" x14ac:dyDescent="0.2">
      <c r="I990"/>
    </row>
    <row r="991" spans="9:9" ht="15" customHeight="1" x14ac:dyDescent="0.2">
      <c r="I991"/>
    </row>
    <row r="992" spans="9:9" ht="15" customHeight="1" x14ac:dyDescent="0.2">
      <c r="I992"/>
    </row>
    <row r="993" spans="9:9" ht="15" customHeight="1" x14ac:dyDescent="0.2">
      <c r="I993"/>
    </row>
    <row r="994" spans="9:9" ht="15" customHeight="1" x14ac:dyDescent="0.2">
      <c r="I994"/>
    </row>
    <row r="995" spans="9:9" ht="15" customHeight="1" x14ac:dyDescent="0.2">
      <c r="I995"/>
    </row>
    <row r="996" spans="9:9" ht="15" customHeight="1" x14ac:dyDescent="0.2">
      <c r="I996"/>
    </row>
    <row r="997" spans="9:9" ht="15" customHeight="1" x14ac:dyDescent="0.2">
      <c r="I997"/>
    </row>
    <row r="998" spans="9:9" ht="15" customHeight="1" x14ac:dyDescent="0.2">
      <c r="I998"/>
    </row>
    <row r="999" spans="9:9" ht="15" customHeight="1" x14ac:dyDescent="0.2">
      <c r="I999"/>
    </row>
    <row r="1000" spans="9:9" ht="15" customHeight="1" x14ac:dyDescent="0.2">
      <c r="I1000"/>
    </row>
    <row r="1001" spans="9:9" ht="15" customHeight="1" x14ac:dyDescent="0.2">
      <c r="I1001"/>
    </row>
    <row r="1002" spans="9:9" ht="15" customHeight="1" x14ac:dyDescent="0.2">
      <c r="I1002"/>
    </row>
    <row r="1003" spans="9:9" ht="15" customHeight="1" x14ac:dyDescent="0.2">
      <c r="I1003"/>
    </row>
    <row r="1004" spans="9:9" ht="15" customHeight="1" x14ac:dyDescent="0.2">
      <c r="I1004"/>
    </row>
    <row r="1005" spans="9:9" ht="15" customHeight="1" x14ac:dyDescent="0.2">
      <c r="I1005"/>
    </row>
    <row r="1006" spans="9:9" ht="15" customHeight="1" x14ac:dyDescent="0.2">
      <c r="I1006"/>
    </row>
    <row r="1007" spans="9:9" ht="15" customHeight="1" x14ac:dyDescent="0.2"/>
    <row r="1008" spans="9:9" ht="15" customHeight="1" x14ac:dyDescent="0.2"/>
    <row r="1009" spans="9:9" ht="15" customHeight="1" x14ac:dyDescent="0.2"/>
    <row r="1010" spans="9:9" ht="15" customHeight="1" x14ac:dyDescent="0.2"/>
    <row r="1011" spans="9:9" ht="15" customHeight="1" x14ac:dyDescent="0.2">
      <c r="I1011"/>
    </row>
    <row r="1012" spans="9:9" ht="15" customHeight="1" x14ac:dyDescent="0.2">
      <c r="I1012"/>
    </row>
    <row r="1013" spans="9:9" ht="15" customHeight="1" x14ac:dyDescent="0.2">
      <c r="I1013"/>
    </row>
    <row r="1014" spans="9:9" ht="15" customHeight="1" x14ac:dyDescent="0.2">
      <c r="I1014"/>
    </row>
    <row r="1015" spans="9:9" ht="15" customHeight="1" x14ac:dyDescent="0.2">
      <c r="I1015"/>
    </row>
    <row r="1016" spans="9:9" ht="15" customHeight="1" x14ac:dyDescent="0.2">
      <c r="I1016"/>
    </row>
    <row r="1017" spans="9:9" ht="15" customHeight="1" x14ac:dyDescent="0.2">
      <c r="I1017"/>
    </row>
    <row r="1018" spans="9:9" ht="15" customHeight="1" x14ac:dyDescent="0.2">
      <c r="I1018"/>
    </row>
    <row r="1019" spans="9:9" ht="15" customHeight="1" x14ac:dyDescent="0.2">
      <c r="I1019"/>
    </row>
    <row r="1020" spans="9:9" ht="15" customHeight="1" x14ac:dyDescent="0.2">
      <c r="I1020"/>
    </row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>
      <c r="I1025"/>
    </row>
    <row r="1026" spans="9:9" ht="15" customHeight="1" x14ac:dyDescent="0.2">
      <c r="I1026"/>
    </row>
    <row r="1027" spans="9:9" ht="15" customHeight="1" x14ac:dyDescent="0.2">
      <c r="I1027"/>
    </row>
    <row r="1028" spans="9:9" ht="15" customHeight="1" x14ac:dyDescent="0.2">
      <c r="I1028"/>
    </row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>
      <c r="I1061"/>
    </row>
    <row r="1062" spans="9:9" ht="15" customHeight="1" x14ac:dyDescent="0.2">
      <c r="I1062"/>
    </row>
    <row r="1063" spans="9:9" ht="15" customHeight="1" x14ac:dyDescent="0.2">
      <c r="I1063"/>
    </row>
    <row r="1064" spans="9:9" ht="15" customHeight="1" x14ac:dyDescent="0.2">
      <c r="I1064"/>
    </row>
    <row r="1065" spans="9:9" ht="15" customHeight="1" x14ac:dyDescent="0.2">
      <c r="I1065"/>
    </row>
    <row r="1066" spans="9:9" ht="15" customHeight="1" x14ac:dyDescent="0.2">
      <c r="I1066"/>
    </row>
    <row r="1067" spans="9:9" ht="15" customHeight="1" x14ac:dyDescent="0.2">
      <c r="I1067"/>
    </row>
    <row r="1068" spans="9:9" ht="15" customHeight="1" x14ac:dyDescent="0.2">
      <c r="I1068"/>
    </row>
    <row r="1069" spans="9:9" ht="15" customHeight="1" x14ac:dyDescent="0.2">
      <c r="I1069"/>
    </row>
    <row r="1070" spans="9:9" ht="15" customHeight="1" x14ac:dyDescent="0.2">
      <c r="I1070"/>
    </row>
    <row r="1071" spans="9:9" ht="15" customHeight="1" x14ac:dyDescent="0.2">
      <c r="I1071"/>
    </row>
    <row r="1072" spans="9:9" ht="15" customHeight="1" x14ac:dyDescent="0.2">
      <c r="I1072"/>
    </row>
    <row r="1073" spans="9:9" ht="15" customHeight="1" x14ac:dyDescent="0.2">
      <c r="I1073"/>
    </row>
    <row r="1074" spans="9:9" ht="15" customHeight="1" x14ac:dyDescent="0.2">
      <c r="I1074"/>
    </row>
    <row r="1075" spans="9:9" ht="15" customHeight="1" x14ac:dyDescent="0.2">
      <c r="I1075"/>
    </row>
    <row r="1076" spans="9:9" ht="15" customHeight="1" x14ac:dyDescent="0.2">
      <c r="I1076"/>
    </row>
    <row r="1077" spans="9:9" ht="15" customHeight="1" x14ac:dyDescent="0.2">
      <c r="I1077"/>
    </row>
    <row r="1078" spans="9:9" ht="15" customHeight="1" x14ac:dyDescent="0.2">
      <c r="I1078"/>
    </row>
    <row r="1079" spans="9:9" ht="15" customHeight="1" x14ac:dyDescent="0.2">
      <c r="I1079"/>
    </row>
    <row r="1080" spans="9:9" ht="15" customHeight="1" x14ac:dyDescent="0.2">
      <c r="I1080"/>
    </row>
    <row r="1081" spans="9:9" ht="15" customHeight="1" x14ac:dyDescent="0.2">
      <c r="I1081"/>
    </row>
    <row r="1082" spans="9:9" ht="15" customHeight="1" x14ac:dyDescent="0.2">
      <c r="I1082"/>
    </row>
    <row r="1083" spans="9:9" ht="15" customHeight="1" x14ac:dyDescent="0.2">
      <c r="I1083"/>
    </row>
    <row r="1084" spans="9:9" ht="15" customHeight="1" x14ac:dyDescent="0.2">
      <c r="I1084"/>
    </row>
    <row r="1085" spans="9:9" ht="15" customHeight="1" x14ac:dyDescent="0.2">
      <c r="I1085"/>
    </row>
    <row r="1086" spans="9:9" ht="15" customHeight="1" x14ac:dyDescent="0.2">
      <c r="I1086"/>
    </row>
    <row r="1087" spans="9:9" ht="15" customHeight="1" x14ac:dyDescent="0.2">
      <c r="I1087"/>
    </row>
    <row r="1088" spans="9:9" ht="15" customHeight="1" x14ac:dyDescent="0.2">
      <c r="I1088"/>
    </row>
    <row r="1089" spans="9:9" ht="15" customHeight="1" x14ac:dyDescent="0.2">
      <c r="I1089"/>
    </row>
    <row r="1090" spans="9:9" ht="15" customHeight="1" x14ac:dyDescent="0.2">
      <c r="I1090"/>
    </row>
    <row r="1091" spans="9:9" ht="15" customHeight="1" x14ac:dyDescent="0.2">
      <c r="I1091"/>
    </row>
    <row r="1092" spans="9:9" ht="15" customHeight="1" x14ac:dyDescent="0.2">
      <c r="I1092"/>
    </row>
    <row r="1093" spans="9:9" ht="15" customHeight="1" x14ac:dyDescent="0.2"/>
    <row r="1094" spans="9:9" ht="15" customHeight="1" x14ac:dyDescent="0.2"/>
    <row r="1095" spans="9:9" ht="15" customHeight="1" x14ac:dyDescent="0.2"/>
    <row r="1096" spans="9:9" ht="15" customHeight="1" x14ac:dyDescent="0.2"/>
    <row r="1097" spans="9:9" ht="15" customHeight="1" x14ac:dyDescent="0.2"/>
    <row r="1098" spans="9:9" ht="15" customHeight="1" x14ac:dyDescent="0.2"/>
    <row r="1099" spans="9:9" ht="15" customHeight="1" x14ac:dyDescent="0.2"/>
    <row r="1100" spans="9:9" ht="15" customHeight="1" x14ac:dyDescent="0.2"/>
    <row r="1101" spans="9:9" ht="15.75" customHeight="1" x14ac:dyDescent="0.2"/>
    <row r="1102" spans="9:9" ht="16.5" customHeight="1" x14ac:dyDescent="0.2"/>
    <row r="1103" spans="9:9" ht="15.75" customHeight="1" x14ac:dyDescent="0.2"/>
    <row r="1104" spans="9:9" ht="17.25" customHeight="1" x14ac:dyDescent="0.2"/>
    <row r="1106" spans="9:9" x14ac:dyDescent="0.2">
      <c r="I1106"/>
    </row>
    <row r="1107" spans="9:9" x14ac:dyDescent="0.2">
      <c r="I1107"/>
    </row>
    <row r="1108" spans="9:9" x14ac:dyDescent="0.2">
      <c r="I1108"/>
    </row>
    <row r="1109" spans="9:9" x14ac:dyDescent="0.2">
      <c r="I1109"/>
    </row>
    <row r="1110" spans="9:9" x14ac:dyDescent="0.2">
      <c r="I1110"/>
    </row>
    <row r="1111" spans="9:9" x14ac:dyDescent="0.2">
      <c r="I1111"/>
    </row>
    <row r="1112" spans="9:9" x14ac:dyDescent="0.2">
      <c r="I1112"/>
    </row>
    <row r="1113" spans="9:9" x14ac:dyDescent="0.2">
      <c r="I1113"/>
    </row>
    <row r="1114" spans="9:9" x14ac:dyDescent="0.2">
      <c r="I1114"/>
    </row>
    <row r="1115" spans="9:9" x14ac:dyDescent="0.2">
      <c r="I1115"/>
    </row>
    <row r="1116" spans="9:9" x14ac:dyDescent="0.2">
      <c r="I1116"/>
    </row>
    <row r="1117" spans="9:9" x14ac:dyDescent="0.2">
      <c r="I1117"/>
    </row>
    <row r="1118" spans="9:9" x14ac:dyDescent="0.2">
      <c r="I1118"/>
    </row>
    <row r="1119" spans="9:9" x14ac:dyDescent="0.2">
      <c r="I1119"/>
    </row>
    <row r="1120" spans="9:9" x14ac:dyDescent="0.2">
      <c r="I1120"/>
    </row>
    <row r="1121" spans="9:9" x14ac:dyDescent="0.2">
      <c r="I1121"/>
    </row>
    <row r="1122" spans="9:9" x14ac:dyDescent="0.2">
      <c r="I1122"/>
    </row>
  </sheetData>
  <sortState ref="A53:XFD100">
    <sortCondition ref="A53"/>
  </sortState>
  <mergeCells count="2">
    <mergeCell ref="A8:B8"/>
    <mergeCell ref="A33:B33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2021-07-01T14:37:44Z</cp:lastPrinted>
  <dcterms:created xsi:type="dcterms:W3CDTF">2003-02-04T19:04:15Z</dcterms:created>
  <dcterms:modified xsi:type="dcterms:W3CDTF">2021-07-01T14:44:20Z</dcterms:modified>
</cp:coreProperties>
</file>